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C:\Users\segretario\Documents\Comune di Poggio San Vicino\06 - atti e documenti\10 - anticorruzione\Piano anticorruzione 2018-2020\"/>
    </mc:Choice>
  </mc:AlternateContent>
  <workbookProtection workbookPassword="B9B0" lockStructure="1"/>
  <bookViews>
    <workbookView xWindow="0" yWindow="0" windowWidth="23040" windowHeight="9408"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52511"/>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53" i="1" l="1"/>
  <c r="F49" i="1"/>
  <c r="D64" i="1"/>
  <c r="E64" i="1" s="1"/>
  <c r="C64" i="1"/>
  <c r="D63" i="1"/>
  <c r="C63" i="1"/>
  <c r="D62" i="1"/>
  <c r="C62" i="1"/>
  <c r="D61" i="1"/>
  <c r="F61" i="1" s="1"/>
  <c r="C61" i="1"/>
  <c r="D60" i="1"/>
  <c r="C60" i="1"/>
  <c r="D59" i="1"/>
  <c r="C59" i="1"/>
  <c r="D58" i="1"/>
  <c r="C58" i="1"/>
  <c r="D57" i="1"/>
  <c r="F57" i="1" s="1"/>
  <c r="C57" i="1"/>
  <c r="D56" i="1"/>
  <c r="C56" i="1"/>
  <c r="D55" i="1"/>
  <c r="C55" i="1"/>
  <c r="D54" i="1"/>
  <c r="C54" i="1"/>
  <c r="D53" i="1"/>
  <c r="C53" i="1"/>
  <c r="D52" i="1"/>
  <c r="C52" i="1"/>
  <c r="D51" i="1"/>
  <c r="C51" i="1"/>
  <c r="D50" i="1"/>
  <c r="C50" i="1"/>
  <c r="D49" i="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F17" i="1"/>
  <c r="F21" i="1"/>
  <c r="F25" i="1"/>
  <c r="F29" i="1"/>
  <c r="F33" i="1"/>
  <c r="F37" i="1"/>
  <c r="F42" i="1"/>
  <c r="F46" i="1"/>
  <c r="F50" i="1"/>
  <c r="F54" i="1"/>
  <c r="F58" i="1"/>
  <c r="F62" i="1"/>
  <c r="B17" i="1"/>
  <c r="B23" i="1"/>
  <c r="B31" i="1"/>
  <c r="B37" i="1"/>
  <c r="B43" i="1"/>
  <c r="B47" i="1"/>
  <c r="B51" i="1"/>
  <c r="B57" i="1"/>
  <c r="B61" i="1"/>
  <c r="G12" i="1"/>
  <c r="B12" i="1"/>
  <c r="B14" i="1"/>
  <c r="B16" i="1"/>
  <c r="B18" i="1"/>
  <c r="B20" i="1"/>
  <c r="B22" i="1"/>
  <c r="B24" i="1"/>
  <c r="B26" i="1"/>
  <c r="B28" i="1"/>
  <c r="B30" i="1"/>
  <c r="B32" i="1"/>
  <c r="B34" i="1"/>
  <c r="B36" i="1"/>
  <c r="B38" i="1"/>
  <c r="B42" i="1"/>
  <c r="B44" i="1"/>
  <c r="B46" i="1"/>
  <c r="B48" i="1"/>
  <c r="B50" i="1"/>
  <c r="B52" i="1"/>
  <c r="B54" i="1"/>
  <c r="B56" i="1"/>
  <c r="B58" i="1"/>
  <c r="B60" i="1"/>
  <c r="B62" i="1"/>
  <c r="G64" i="1"/>
  <c r="B64" i="1"/>
  <c r="F43" i="1"/>
  <c r="F47" i="1"/>
  <c r="F51" i="1"/>
  <c r="F55" i="1"/>
  <c r="F59" i="1"/>
  <c r="F63" i="1"/>
  <c r="B15" i="1"/>
  <c r="B21" i="1"/>
  <c r="B29" i="1"/>
  <c r="B35" i="1"/>
  <c r="B41" i="1"/>
  <c r="B45" i="1"/>
  <c r="B55" i="1"/>
  <c r="G63" i="1"/>
  <c r="B63" i="1"/>
  <c r="M60" i="1"/>
  <c r="G60" i="1" s="1"/>
  <c r="H64" i="1"/>
  <c r="F15" i="1"/>
  <c r="F19" i="1"/>
  <c r="F23" i="1"/>
  <c r="F27" i="1"/>
  <c r="F31" i="1"/>
  <c r="F35" i="1"/>
  <c r="F39" i="1"/>
  <c r="F44" i="1"/>
  <c r="F48" i="1"/>
  <c r="F52" i="1"/>
  <c r="F56" i="1"/>
  <c r="F60" i="1"/>
  <c r="F64" i="1"/>
  <c r="F13" i="1"/>
  <c r="B40" i="1"/>
  <c r="F40" i="1"/>
  <c r="F12" i="1"/>
  <c r="P64"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0" i="57" l="1"/>
  <c r="B44" i="58"/>
  <c r="B44" i="57"/>
  <c r="E63" i="1" s="1"/>
  <c r="H63" i="1" s="1"/>
  <c r="B40" i="58"/>
  <c r="I63" i="1"/>
  <c r="B40" i="56"/>
  <c r="B40" i="55"/>
  <c r="R63" i="1"/>
  <c r="O64" i="1"/>
  <c r="U64" i="1"/>
  <c r="V64" i="1" s="1"/>
  <c r="Q64" i="1"/>
  <c r="M61" i="1"/>
  <c r="G61" i="1" s="1"/>
  <c r="S64" i="1"/>
  <c r="U63" i="1"/>
  <c r="V63" i="1" s="1"/>
  <c r="M14" i="1"/>
  <c r="G14" i="1" s="1"/>
  <c r="M62" i="1"/>
  <c r="G62" i="1" s="1"/>
  <c r="M13" i="1"/>
  <c r="G13" i="1" s="1"/>
  <c r="M63" i="1"/>
  <c r="M64" i="1"/>
  <c r="J64" i="1"/>
  <c r="J63" i="1"/>
  <c r="Q63" i="1"/>
  <c r="R64" i="1"/>
  <c r="I64" i="1"/>
  <c r="P63" i="1"/>
  <c r="O63" i="1"/>
  <c r="S63" i="1"/>
  <c r="B2" i="58"/>
  <c r="B2" i="57"/>
  <c r="B2" i="54"/>
  <c r="B24" i="58"/>
  <c r="B24" i="57"/>
  <c r="B24" i="56"/>
  <c r="B24" i="55"/>
  <c r="B44" i="55" s="1"/>
  <c r="E61" i="1" s="1"/>
  <c r="H61" i="1" s="1"/>
  <c r="B40" i="54"/>
  <c r="B24" i="54"/>
  <c r="B44" i="56" l="1"/>
  <c r="E62" i="1" s="1"/>
  <c r="B44" i="54"/>
  <c r="E60" i="1" s="1"/>
  <c r="J60" i="1" s="1"/>
  <c r="H62" i="1"/>
  <c r="I62" i="1"/>
  <c r="I61" i="1"/>
  <c r="U61" i="1"/>
  <c r="V61" i="1" s="1"/>
  <c r="J61" i="1"/>
  <c r="Q61" i="1" s="1"/>
  <c r="H60" i="1"/>
  <c r="O60" i="1"/>
  <c r="M16" i="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40" i="47" s="1"/>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40" i="39" s="1"/>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40" i="30" s="1"/>
  <c r="B23" i="30"/>
  <c r="B20" i="30"/>
  <c r="B17" i="30"/>
  <c r="B14" i="30"/>
  <c r="B11" i="30"/>
  <c r="B8" i="30"/>
  <c r="B39" i="29"/>
  <c r="B36" i="29"/>
  <c r="B33" i="29"/>
  <c r="B30" i="29"/>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40" i="24" s="1"/>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40" i="11" s="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B40" i="12" l="1"/>
  <c r="B40" i="14"/>
  <c r="B40" i="16"/>
  <c r="B40" i="18"/>
  <c r="B40" i="29"/>
  <c r="B40" i="31"/>
  <c r="B44" i="35"/>
  <c r="E42" i="1" s="1"/>
  <c r="B40" i="38"/>
  <c r="B40" i="40"/>
  <c r="B40" i="42"/>
  <c r="B40" i="44"/>
  <c r="B40" i="46"/>
  <c r="Q60" i="1"/>
  <c r="P60" i="1"/>
  <c r="B24" i="15"/>
  <c r="B24" i="35"/>
  <c r="U60" i="1"/>
  <c r="V60" i="1" s="1"/>
  <c r="I60" i="1"/>
  <c r="S62" i="1"/>
  <c r="S60" i="1"/>
  <c r="R60" i="1"/>
  <c r="J62" i="1"/>
  <c r="O62" i="1"/>
  <c r="U62" i="1"/>
  <c r="V62" i="1" s="1"/>
  <c r="R61" i="1"/>
  <c r="P61" i="1"/>
  <c r="S61" i="1"/>
  <c r="O61" i="1"/>
  <c r="B40" i="32"/>
  <c r="M17" i="1"/>
  <c r="G17" i="1" s="1"/>
  <c r="B40" i="52"/>
  <c r="B24" i="52"/>
  <c r="B44" i="52" s="1"/>
  <c r="E59" i="1" s="1"/>
  <c r="B40" i="51"/>
  <c r="B44" i="51"/>
  <c r="E58" i="1" s="1"/>
  <c r="B24" i="51"/>
  <c r="B40" i="50"/>
  <c r="B24" i="50"/>
  <c r="B40" i="49"/>
  <c r="B24" i="49"/>
  <c r="B44" i="49" s="1"/>
  <c r="E56" i="1" s="1"/>
  <c r="B40" i="48"/>
  <c r="B24" i="48"/>
  <c r="B44" i="48" s="1"/>
  <c r="E55" i="1" s="1"/>
  <c r="B24" i="47"/>
  <c r="B44" i="47" s="1"/>
  <c r="E54" i="1" s="1"/>
  <c r="B44" i="46"/>
  <c r="E53" i="1" s="1"/>
  <c r="B24" i="46"/>
  <c r="B40" i="45"/>
  <c r="B24" i="45"/>
  <c r="B24" i="44"/>
  <c r="B44" i="44" s="1"/>
  <c r="E51" i="1" s="1"/>
  <c r="B40" i="43"/>
  <c r="B44" i="43"/>
  <c r="E50" i="1" s="1"/>
  <c r="B24" i="43"/>
  <c r="B44" i="42"/>
  <c r="E49" i="1" s="1"/>
  <c r="B24" i="42"/>
  <c r="B40" i="41"/>
  <c r="B24" i="41"/>
  <c r="B24" i="40"/>
  <c r="B44" i="40" s="1"/>
  <c r="E47" i="1" s="1"/>
  <c r="B24" i="39"/>
  <c r="B44" i="39" s="1"/>
  <c r="E46" i="1" s="1"/>
  <c r="B44" i="38"/>
  <c r="E45" i="1" s="1"/>
  <c r="B24" i="38"/>
  <c r="B40" i="37"/>
  <c r="B24" i="37"/>
  <c r="B40" i="36"/>
  <c r="B24" i="36"/>
  <c r="B44" i="36" s="1"/>
  <c r="E43" i="1" s="1"/>
  <c r="B40" i="34"/>
  <c r="B44" i="34"/>
  <c r="E41" i="1" s="1"/>
  <c r="B24" i="34"/>
  <c r="B24" i="32"/>
  <c r="B44" i="32" s="1"/>
  <c r="E40" i="1" s="1"/>
  <c r="B24" i="31"/>
  <c r="B44" i="31" s="1"/>
  <c r="E39" i="1" s="1"/>
  <c r="B24" i="30"/>
  <c r="B44" i="30" s="1"/>
  <c r="E38" i="1" s="1"/>
  <c r="B24" i="29"/>
  <c r="B44" i="29" s="1"/>
  <c r="E37" i="1" s="1"/>
  <c r="B24" i="28"/>
  <c r="B44" i="28" s="1"/>
  <c r="E36" i="1" s="1"/>
  <c r="B40" i="27"/>
  <c r="B44" i="27"/>
  <c r="E35" i="1" s="1"/>
  <c r="B24" i="27"/>
  <c r="B44" i="26"/>
  <c r="E34" i="1" s="1"/>
  <c r="B24" i="26"/>
  <c r="B40" i="25"/>
  <c r="B24" i="25"/>
  <c r="B24" i="24"/>
  <c r="B44" i="24" s="1"/>
  <c r="E32" i="1" s="1"/>
  <c r="B40" i="22"/>
  <c r="B24" i="22"/>
  <c r="B44" i="22" s="1"/>
  <c r="E31" i="1" s="1"/>
  <c r="B40" i="21"/>
  <c r="B24" i="21"/>
  <c r="B44" i="21" s="1"/>
  <c r="E30" i="1" s="1"/>
  <c r="B40" i="20"/>
  <c r="B44" i="20"/>
  <c r="E29" i="1" s="1"/>
  <c r="B24" i="20"/>
  <c r="B40" i="19"/>
  <c r="B24" i="19"/>
  <c r="B44" i="19" s="1"/>
  <c r="E28" i="1" s="1"/>
  <c r="B24" i="18"/>
  <c r="B44" i="18" s="1"/>
  <c r="E27" i="1" s="1"/>
  <c r="B40" i="17"/>
  <c r="B24" i="17"/>
  <c r="B24" i="16"/>
  <c r="B44" i="16" s="1"/>
  <c r="E25" i="1" s="1"/>
  <c r="B40" i="15"/>
  <c r="B44" i="15"/>
  <c r="E24" i="1" s="1"/>
  <c r="B24" i="14"/>
  <c r="B44" i="14" s="1"/>
  <c r="E23" i="1" s="1"/>
  <c r="B40" i="13"/>
  <c r="B24" i="13"/>
  <c r="B44" i="12"/>
  <c r="E21" i="1" s="1"/>
  <c r="B24" i="12"/>
  <c r="B24" i="11"/>
  <c r="B44" i="11" s="1"/>
  <c r="E20" i="1" s="1"/>
  <c r="B40" i="10"/>
  <c r="B24" i="10"/>
  <c r="B44" i="10" s="1"/>
  <c r="E19" i="1" s="1"/>
  <c r="B24" i="9"/>
  <c r="B44" i="9" s="1"/>
  <c r="E18" i="1" s="1"/>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18" i="1" l="1"/>
  <c r="J18" i="1"/>
  <c r="Q18" i="1" s="1"/>
  <c r="I18" i="1"/>
  <c r="O18" i="1"/>
  <c r="H59" i="1"/>
  <c r="J59" i="1"/>
  <c r="R59" i="1" s="1"/>
  <c r="I59" i="1"/>
  <c r="Q59" i="1"/>
  <c r="H28" i="1"/>
  <c r="I28" i="1"/>
  <c r="J28" i="1"/>
  <c r="R28" i="1" s="1"/>
  <c r="O28" i="1"/>
  <c r="S28" i="1"/>
  <c r="H39" i="1"/>
  <c r="I39" i="1"/>
  <c r="J39" i="1"/>
  <c r="R39" i="1" s="1"/>
  <c r="S39" i="1"/>
  <c r="P39" i="1"/>
  <c r="O39" i="1"/>
  <c r="H56" i="1"/>
  <c r="I56" i="1"/>
  <c r="J56" i="1"/>
  <c r="S56" i="1" s="1"/>
  <c r="J36" i="1"/>
  <c r="O36" i="1" s="1"/>
  <c r="H36" i="1"/>
  <c r="I36" i="1"/>
  <c r="P36" i="1"/>
  <c r="R36" i="1"/>
  <c r="H43" i="1"/>
  <c r="J43" i="1"/>
  <c r="R43" i="1" s="1"/>
  <c r="O43" i="1"/>
  <c r="I43" i="1"/>
  <c r="Q43" i="1"/>
  <c r="S43" i="1"/>
  <c r="J19" i="1"/>
  <c r="O19" i="1" s="1"/>
  <c r="I19" i="1"/>
  <c r="H19" i="1"/>
  <c r="Q19" i="1"/>
  <c r="S19" i="1"/>
  <c r="H21" i="1"/>
  <c r="J21" i="1"/>
  <c r="O21" i="1" s="1"/>
  <c r="S21" i="1"/>
  <c r="I21" i="1"/>
  <c r="R21" i="1"/>
  <c r="H20" i="1"/>
  <c r="J20" i="1"/>
  <c r="R20" i="1" s="1"/>
  <c r="I20" i="1"/>
  <c r="O20" i="1"/>
  <c r="S20" i="1"/>
  <c r="P20" i="1"/>
  <c r="H25" i="1"/>
  <c r="I25" i="1"/>
  <c r="J25" i="1"/>
  <c r="R25" i="1" s="1"/>
  <c r="O25" i="1"/>
  <c r="H29" i="1"/>
  <c r="J29" i="1"/>
  <c r="O29" i="1" s="1"/>
  <c r="I29" i="1"/>
  <c r="S29" i="1"/>
  <c r="R29" i="1"/>
  <c r="H31" i="1"/>
  <c r="I31" i="1"/>
  <c r="J31" i="1"/>
  <c r="Q31" i="1" s="1"/>
  <c r="R31" i="1"/>
  <c r="H35" i="1"/>
  <c r="J35" i="1"/>
  <c r="O35" i="1" s="1"/>
  <c r="I35" i="1"/>
  <c r="R35" i="1"/>
  <c r="S35" i="1"/>
  <c r="P35" i="1"/>
  <c r="J37" i="1"/>
  <c r="H37" i="1"/>
  <c r="I37" i="1"/>
  <c r="O37" i="1"/>
  <c r="S37" i="1"/>
  <c r="P37" i="1"/>
  <c r="R37" i="1"/>
  <c r="H47" i="1"/>
  <c r="J47" i="1"/>
  <c r="O47" i="1" s="1"/>
  <c r="I47" i="1"/>
  <c r="Q47" i="1"/>
  <c r="S47" i="1"/>
  <c r="J49" i="1"/>
  <c r="S49" i="1"/>
  <c r="R49" i="1"/>
  <c r="I49" i="1"/>
  <c r="Q49" i="1"/>
  <c r="O49" i="1"/>
  <c r="H49" i="1"/>
  <c r="I51" i="1"/>
  <c r="H51" i="1"/>
  <c r="Q51" i="1"/>
  <c r="J51" i="1"/>
  <c r="O51" i="1" s="1"/>
  <c r="R51" i="1"/>
  <c r="S51" i="1"/>
  <c r="H53" i="1"/>
  <c r="I53" i="1"/>
  <c r="J53" i="1"/>
  <c r="Q53" i="1" s="1"/>
  <c r="S53" i="1"/>
  <c r="R53" i="1"/>
  <c r="I42" i="1"/>
  <c r="J42" i="1"/>
  <c r="P42" i="1" s="1"/>
  <c r="H42" i="1"/>
  <c r="Q42" i="1"/>
  <c r="H23" i="1"/>
  <c r="J23" i="1"/>
  <c r="R23" i="1" s="1"/>
  <c r="S23" i="1"/>
  <c r="I23" i="1"/>
  <c r="O23" i="1"/>
  <c r="B44" i="17"/>
  <c r="E26" i="1" s="1"/>
  <c r="H38" i="1"/>
  <c r="J38" i="1"/>
  <c r="P38" i="1" s="1"/>
  <c r="I38" i="1"/>
  <c r="S38" i="1"/>
  <c r="B44" i="41"/>
  <c r="E48" i="1" s="1"/>
  <c r="B44" i="45"/>
  <c r="E52" i="1" s="1"/>
  <c r="J54" i="1"/>
  <c r="O54" i="1" s="1"/>
  <c r="H54" i="1"/>
  <c r="Q54" i="1"/>
  <c r="I54" i="1"/>
  <c r="S54" i="1"/>
  <c r="R62" i="1"/>
  <c r="P62" i="1"/>
  <c r="J17" i="1"/>
  <c r="I17" i="1"/>
  <c r="H17" i="1"/>
  <c r="U17" i="1"/>
  <c r="V17" i="1" s="1"/>
  <c r="O17" i="1"/>
  <c r="S17" i="1"/>
  <c r="Q17" i="1"/>
  <c r="R17" i="1"/>
  <c r="H24" i="1"/>
  <c r="J24" i="1"/>
  <c r="Q24" i="1" s="1"/>
  <c r="I24" i="1"/>
  <c r="S24" i="1"/>
  <c r="O24" i="1"/>
  <c r="J30" i="1"/>
  <c r="Q30" i="1" s="1"/>
  <c r="I30" i="1"/>
  <c r="H30" i="1"/>
  <c r="I32" i="1"/>
  <c r="H32" i="1"/>
  <c r="P32" i="1"/>
  <c r="J32" i="1"/>
  <c r="R32" i="1" s="1"/>
  <c r="I34" i="1"/>
  <c r="J34" i="1"/>
  <c r="S34" i="1" s="1"/>
  <c r="H34" i="1"/>
  <c r="I41" i="1"/>
  <c r="J41" i="1"/>
  <c r="Q41" i="1" s="1"/>
  <c r="H41" i="1"/>
  <c r="R41" i="1"/>
  <c r="H45" i="1"/>
  <c r="J45" i="1"/>
  <c r="Q45" i="1" s="1"/>
  <c r="I45" i="1"/>
  <c r="R45" i="1"/>
  <c r="O45" i="1"/>
  <c r="S45" i="1"/>
  <c r="H50" i="1"/>
  <c r="J50" i="1"/>
  <c r="P50" i="1" s="1"/>
  <c r="I50" i="1"/>
  <c r="S50" i="1"/>
  <c r="H55" i="1"/>
  <c r="I55" i="1"/>
  <c r="J55" i="1"/>
  <c r="O55" i="1" s="1"/>
  <c r="H58" i="1"/>
  <c r="I58" i="1"/>
  <c r="J58" i="1"/>
  <c r="O58" i="1" s="1"/>
  <c r="P58" i="1"/>
  <c r="B44" i="13"/>
  <c r="E22" i="1" s="1"/>
  <c r="H27" i="1"/>
  <c r="J27" i="1"/>
  <c r="O27" i="1" s="1"/>
  <c r="I27" i="1"/>
  <c r="P27" i="1"/>
  <c r="B44" i="25"/>
  <c r="E33" i="1" s="1"/>
  <c r="B44" i="37"/>
  <c r="E44" i="1" s="1"/>
  <c r="I46" i="1"/>
  <c r="H46" i="1"/>
  <c r="J46" i="1"/>
  <c r="Q46" i="1" s="1"/>
  <c r="O46" i="1"/>
  <c r="S46" i="1"/>
  <c r="B44" i="50"/>
  <c r="E57" i="1" s="1"/>
  <c r="Q62" i="1"/>
  <c r="I40" i="1"/>
  <c r="H40" i="1"/>
  <c r="J40" i="1"/>
  <c r="P40" i="1" s="1"/>
  <c r="R40" i="1"/>
  <c r="S40" i="1"/>
  <c r="M18" i="1"/>
  <c r="G18" i="1" s="1"/>
  <c r="P17" i="1"/>
  <c r="B44" i="7"/>
  <c r="E16" i="1" s="1"/>
  <c r="B40" i="6"/>
  <c r="B24" i="6"/>
  <c r="B44" i="6" s="1"/>
  <c r="E15" i="1" s="1"/>
  <c r="B40" i="5"/>
  <c r="B44" i="5"/>
  <c r="E14" i="1" s="1"/>
  <c r="B24" i="5"/>
  <c r="B40" i="4"/>
  <c r="B24" i="4"/>
  <c r="B33" i="3"/>
  <c r="H15" i="1" l="1"/>
  <c r="U15" i="1"/>
  <c r="V15" i="1" s="1"/>
  <c r="J15" i="1"/>
  <c r="R15" i="1" s="1"/>
  <c r="I15" i="1"/>
  <c r="P15" i="1"/>
  <c r="J57" i="1"/>
  <c r="Q57" i="1" s="1"/>
  <c r="H57" i="1"/>
  <c r="I57" i="1"/>
  <c r="R57" i="1"/>
  <c r="S57" i="1"/>
  <c r="O57" i="1"/>
  <c r="U14" i="1"/>
  <c r="V14" i="1" s="1"/>
  <c r="H14" i="1"/>
  <c r="J14" i="1"/>
  <c r="O14" i="1" s="1"/>
  <c r="I14" i="1"/>
  <c r="P14" i="1"/>
  <c r="S14" i="1"/>
  <c r="R14" i="1"/>
  <c r="Q14" i="1"/>
  <c r="U16" i="1"/>
  <c r="V16" i="1" s="1"/>
  <c r="J16" i="1"/>
  <c r="S16" i="1" s="1"/>
  <c r="I16" i="1"/>
  <c r="H16" i="1"/>
  <c r="H33" i="1"/>
  <c r="I33" i="1"/>
  <c r="J33" i="1"/>
  <c r="S33" i="1" s="1"/>
  <c r="Q33" i="1"/>
  <c r="O33" i="1"/>
  <c r="R33" i="1"/>
  <c r="H22" i="1"/>
  <c r="I22" i="1"/>
  <c r="J22" i="1"/>
  <c r="Q22" i="1" s="1"/>
  <c r="O22" i="1"/>
  <c r="S55" i="1"/>
  <c r="Q34" i="1"/>
  <c r="O30" i="1"/>
  <c r="I52" i="1"/>
  <c r="J52" i="1"/>
  <c r="H52" i="1"/>
  <c r="Q52" i="1"/>
  <c r="S52" i="1"/>
  <c r="P52" i="1"/>
  <c r="R52" i="1"/>
  <c r="R38" i="1"/>
  <c r="Q25" i="1"/>
  <c r="Q56" i="1"/>
  <c r="O59" i="1"/>
  <c r="U18" i="1"/>
  <c r="V18" i="1" s="1"/>
  <c r="B44" i="4"/>
  <c r="E13" i="1" s="1"/>
  <c r="R46" i="1"/>
  <c r="S27" i="1"/>
  <c r="S58" i="1"/>
  <c r="Q55" i="1"/>
  <c r="R50" i="1"/>
  <c r="S41" i="1"/>
  <c r="O32" i="1"/>
  <c r="S32" i="1"/>
  <c r="S30" i="1"/>
  <c r="R24" i="1"/>
  <c r="R54" i="1"/>
  <c r="H48" i="1"/>
  <c r="J48" i="1"/>
  <c r="Q48" i="1" s="1"/>
  <c r="I48" i="1"/>
  <c r="S48" i="1"/>
  <c r="H26" i="1"/>
  <c r="I26" i="1"/>
  <c r="J26" i="1"/>
  <c r="Q26" i="1" s="1"/>
  <c r="Q23" i="1"/>
  <c r="S42" i="1"/>
  <c r="O53" i="1"/>
  <c r="S31" i="1"/>
  <c r="P29" i="1"/>
  <c r="S25" i="1"/>
  <c r="P21" i="1"/>
  <c r="R19" i="1"/>
  <c r="S36" i="1"/>
  <c r="O56" i="1"/>
  <c r="Q28" i="1"/>
  <c r="S18" i="1"/>
  <c r="H44" i="1"/>
  <c r="I44" i="1"/>
  <c r="J44" i="1"/>
  <c r="S44" i="1" s="1"/>
  <c r="R44" i="1"/>
  <c r="Q44" i="1"/>
  <c r="R27" i="1"/>
  <c r="R58" i="1"/>
  <c r="R55" i="1"/>
  <c r="O50" i="1"/>
  <c r="P41" i="1"/>
  <c r="R34" i="1"/>
  <c r="O34" i="1"/>
  <c r="R30" i="1"/>
  <c r="O38" i="1"/>
  <c r="R42" i="1"/>
  <c r="R47" i="1"/>
  <c r="O31" i="1"/>
  <c r="R56" i="1"/>
  <c r="S59" i="1"/>
  <c r="R18" i="1"/>
  <c r="O40" i="1"/>
  <c r="P18" i="1"/>
  <c r="M19" i="1"/>
  <c r="B2" i="3"/>
  <c r="B39" i="3"/>
  <c r="B36" i="3"/>
  <c r="B30" i="3"/>
  <c r="B23" i="3"/>
  <c r="B20" i="3"/>
  <c r="B17" i="3"/>
  <c r="B14" i="3"/>
  <c r="B11" i="3"/>
  <c r="B8" i="3"/>
  <c r="S26" i="1" l="1"/>
  <c r="R48" i="1"/>
  <c r="S22" i="1"/>
  <c r="Q16" i="1"/>
  <c r="O15" i="1"/>
  <c r="S15" i="1"/>
  <c r="R16" i="1"/>
  <c r="O44" i="1"/>
  <c r="R26" i="1"/>
  <c r="O48" i="1"/>
  <c r="H13" i="1"/>
  <c r="J13" i="1"/>
  <c r="Q13" i="1" s="1"/>
  <c r="R13" i="1"/>
  <c r="I13" i="1"/>
  <c r="U13" i="1"/>
  <c r="V13" i="1" s="1"/>
  <c r="R22" i="1"/>
  <c r="P16" i="1"/>
  <c r="Q15" i="1"/>
  <c r="G19" i="1"/>
  <c r="U19" i="1"/>
  <c r="V19" i="1" s="1"/>
  <c r="O26" i="1"/>
  <c r="O16" i="1"/>
  <c r="P19" i="1"/>
  <c r="M20" i="1"/>
  <c r="B2" i="5"/>
  <c r="B2" i="4"/>
  <c r="B24" i="3"/>
  <c r="B40" i="3"/>
  <c r="B44" i="3" s="1"/>
  <c r="E12" i="1" s="1"/>
  <c r="H12" i="1" l="1"/>
  <c r="Q12" i="1"/>
  <c r="J12" i="1"/>
  <c r="S12" i="1" s="1"/>
  <c r="U12" i="1"/>
  <c r="V12" i="1" s="1"/>
  <c r="I12" i="1"/>
  <c r="R12" i="1"/>
  <c r="O12" i="1"/>
  <c r="G20" i="1"/>
  <c r="U20" i="1"/>
  <c r="V20" i="1" s="1"/>
  <c r="P13" i="1"/>
  <c r="S13" i="1"/>
  <c r="O13" i="1"/>
  <c r="Q20" i="1"/>
  <c r="M21" i="1"/>
  <c r="M22" i="1"/>
  <c r="B2" i="7"/>
  <c r="B2" i="6"/>
  <c r="G22" i="1" l="1"/>
  <c r="U22" i="1"/>
  <c r="V22" i="1" s="1"/>
  <c r="G21" i="1"/>
  <c r="U21" i="1"/>
  <c r="V21" i="1" s="1"/>
  <c r="P12" i="1"/>
  <c r="P22" i="1"/>
  <c r="Q21" i="1"/>
  <c r="M23" i="1"/>
  <c r="B2" i="8"/>
  <c r="B2" i="9"/>
  <c r="G23" i="1" l="1"/>
  <c r="P23" i="1" s="1"/>
  <c r="U23" i="1"/>
  <c r="V23" i="1" s="1"/>
  <c r="M24" i="1"/>
  <c r="B2" i="10"/>
  <c r="G24" i="1" l="1"/>
  <c r="P24" i="1" s="1"/>
  <c r="U24" i="1"/>
  <c r="V24" i="1" s="1"/>
  <c r="M25" i="1"/>
  <c r="B2" i="11"/>
  <c r="G25" i="1" l="1"/>
  <c r="U25" i="1"/>
  <c r="V25" i="1" s="1"/>
  <c r="M26" i="1"/>
  <c r="P25" i="1"/>
  <c r="B2" i="12"/>
  <c r="G26" i="1" l="1"/>
  <c r="P26" i="1" s="1"/>
  <c r="U26" i="1"/>
  <c r="V26" i="1" s="1"/>
  <c r="M27" i="1"/>
  <c r="B2" i="15"/>
  <c r="B2" i="13"/>
  <c r="B2" i="14"/>
  <c r="G27" i="1" l="1"/>
  <c r="U27" i="1"/>
  <c r="V27" i="1" s="1"/>
  <c r="Q27" i="1"/>
  <c r="M28" i="1"/>
  <c r="B2" i="16"/>
  <c r="G28" i="1" l="1"/>
  <c r="P28" i="1" s="1"/>
  <c r="U28" i="1"/>
  <c r="V28" i="1" s="1"/>
  <c r="M29" i="1"/>
  <c r="G29" i="1" s="1"/>
  <c r="B2" i="17"/>
  <c r="Q29" i="1" l="1"/>
  <c r="U29" i="1"/>
  <c r="V29" i="1" s="1"/>
  <c r="M30" i="1"/>
  <c r="B2" i="18"/>
  <c r="G30" i="1" l="1"/>
  <c r="U30" i="1"/>
  <c r="V30" i="1" s="1"/>
  <c r="M31" i="1"/>
  <c r="P30" i="1"/>
  <c r="B2" i="19"/>
  <c r="G31" i="1" l="1"/>
  <c r="P31" i="1" s="1"/>
  <c r="U31" i="1"/>
  <c r="V31" i="1" s="1"/>
  <c r="M32" i="1"/>
  <c r="B2" i="20"/>
  <c r="G32" i="1" l="1"/>
  <c r="U32" i="1"/>
  <c r="V32" i="1" s="1"/>
  <c r="M33" i="1"/>
  <c r="Q32" i="1"/>
  <c r="B2" i="21"/>
  <c r="G33" i="1" l="1"/>
  <c r="U33" i="1"/>
  <c r="V33" i="1" s="1"/>
  <c r="M34" i="1"/>
  <c r="G34" i="1" s="1"/>
  <c r="P33" i="1"/>
  <c r="B2" i="22"/>
  <c r="U34" i="1" l="1"/>
  <c r="V34" i="1" s="1"/>
  <c r="M35" i="1"/>
  <c r="P34" i="1"/>
  <c r="B2" i="24"/>
  <c r="G35" i="1" l="1"/>
  <c r="U35" i="1"/>
  <c r="V35" i="1" s="1"/>
  <c r="M36" i="1"/>
  <c r="Q35" i="1"/>
  <c r="B2" i="25"/>
  <c r="G36" i="1" l="1"/>
  <c r="U36" i="1"/>
  <c r="V36" i="1" s="1"/>
  <c r="M37" i="1"/>
  <c r="Q36" i="1"/>
  <c r="B2" i="26"/>
  <c r="G37" i="1" l="1"/>
  <c r="U37" i="1"/>
  <c r="V37" i="1" s="1"/>
  <c r="Q37" i="1"/>
  <c r="M38" i="1"/>
  <c r="B2" i="27"/>
  <c r="G38" i="1" l="1"/>
  <c r="Q38" i="1" s="1"/>
  <c r="U38" i="1"/>
  <c r="V38" i="1" s="1"/>
  <c r="M39" i="1"/>
  <c r="B2" i="28"/>
  <c r="G39" i="1" l="1"/>
  <c r="Q39" i="1" s="1"/>
  <c r="U39" i="1"/>
  <c r="V39" i="1" s="1"/>
  <c r="M40" i="1"/>
  <c r="B2" i="29"/>
  <c r="G40" i="1" l="1"/>
  <c r="U40" i="1"/>
  <c r="V40" i="1" s="1"/>
  <c r="M41" i="1"/>
  <c r="Q40" i="1"/>
  <c r="B2" i="30"/>
  <c r="G41" i="1" l="1"/>
  <c r="O41" i="1" s="1"/>
  <c r="U41" i="1"/>
  <c r="V41" i="1" s="1"/>
  <c r="M42" i="1"/>
  <c r="B2" i="31"/>
  <c r="G42" i="1" l="1"/>
  <c r="O42" i="1" s="1"/>
  <c r="U42" i="1"/>
  <c r="V42" i="1" s="1"/>
  <c r="M43" i="1"/>
  <c r="B2" i="32"/>
  <c r="G43" i="1" l="1"/>
  <c r="P43" i="1" s="1"/>
  <c r="U43" i="1"/>
  <c r="V43" i="1" s="1"/>
  <c r="M44" i="1"/>
  <c r="G44" i="1" s="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P49" i="1" s="1"/>
  <c r="U49" i="1"/>
  <c r="V49" i="1" s="1"/>
  <c r="M50" i="1"/>
  <c r="B2" i="40"/>
  <c r="G50" i="1" l="1"/>
  <c r="Q50" i="1" s="1"/>
  <c r="U50" i="1"/>
  <c r="V50" i="1" s="1"/>
  <c r="M51" i="1"/>
  <c r="B2" i="41"/>
  <c r="G51" i="1" l="1"/>
  <c r="U51" i="1"/>
  <c r="V51" i="1" s="1"/>
  <c r="M52" i="1"/>
  <c r="P51" i="1"/>
  <c r="B2" i="42"/>
  <c r="G52" i="1" l="1"/>
  <c r="O52" i="1" s="1"/>
  <c r="U52" i="1"/>
  <c r="V52" i="1" s="1"/>
  <c r="M53" i="1"/>
  <c r="B2" i="43"/>
  <c r="G53" i="1" l="1"/>
  <c r="U53" i="1"/>
  <c r="V53" i="1" s="1"/>
  <c r="P53" i="1"/>
  <c r="M54" i="1"/>
  <c r="B2" i="44"/>
  <c r="G54" i="1" l="1"/>
  <c r="P54" i="1" s="1"/>
  <c r="U54" i="1"/>
  <c r="V54" i="1" s="1"/>
  <c r="M55" i="1"/>
  <c r="B2" i="45"/>
  <c r="G55" i="1" l="1"/>
  <c r="P55" i="1" s="1"/>
  <c r="U55" i="1"/>
  <c r="V55" i="1" s="1"/>
  <c r="M56" i="1"/>
  <c r="B2" i="46"/>
  <c r="G56" i="1" l="1"/>
  <c r="U56" i="1"/>
  <c r="V56" i="1" s="1"/>
  <c r="M57" i="1"/>
  <c r="P56" i="1"/>
  <c r="B2" i="47"/>
  <c r="G57" i="1" l="1"/>
  <c r="P57" i="1" s="1"/>
  <c r="U57" i="1"/>
  <c r="V57" i="1" s="1"/>
  <c r="M58" i="1"/>
  <c r="G58" i="1" s="1"/>
  <c r="B2" i="48"/>
  <c r="U58" i="1" l="1"/>
  <c r="V58" i="1" s="1"/>
  <c r="M59" i="1"/>
  <c r="Q58" i="1"/>
  <c r="B2" i="49"/>
  <c r="G59" i="1" l="1"/>
  <c r="P59" i="1" s="1"/>
  <c r="U59" i="1"/>
  <c r="V59" i="1" s="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<sst xmlns="http://schemas.openxmlformats.org/spreadsheetml/2006/main" count="6183" uniqueCount="268">
  <si>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</si>
  <si>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</si>
  <si>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</si>
  <si>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</si>
  <si>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</si>
  <si>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</si>
  <si>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</si>
  <si>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</si>
  <si>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</si>
  <si>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</si>
  <si>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</si>
  <si>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</si>
  <si>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</si>
  <si>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</si>
  <si>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</si>
  <si>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</si>
  <si>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</si>
  <si>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</si>
  <si>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</si>
  <si>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</si>
  <si>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</si>
  <si>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</si>
  <si>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</si>
  <si>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</si>
  <si>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</si>
  <si>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</si>
  <si>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</si>
  <si>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</si>
  <si>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</si>
  <si>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</si>
  <si>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</si>
  <si>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</si>
  <si>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</si>
  <si>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</si>
  <si>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</si>
  <si>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</si>
  <si>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</si>
  <si>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</si>
  <si>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</si>
  <si>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</si>
  <si>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</si>
  <si>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</si>
  <si>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</si>
  <si>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</si>
  <si>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</si>
  <si>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</si>
  <si>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</si>
  <si>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</si>
  <si>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</si>
  <si>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</si>
  <si>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</si>
  <si>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</si>
  <si>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</si>
  <si>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</si>
  <si>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</si>
  <si>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</si>
  <si>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</si>
  <si>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</si>
  <si>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</si>
  <si>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</si>
  <si>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</si>
  <si>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</si>
  <si>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</si>
  <si>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</si>
  <si>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</si>
  <si>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</si>
  <si>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</si>
  <si>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</si>
  <si>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</si>
  <si>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</si>
  <si>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</si>
  <si>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</si>
  <si>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</si>
  <si>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</si>
  <si>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</si>
  <si>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</si>
  <si>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</si>
  <si>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</si>
  <si>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</si>
  <si>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</si>
  <si>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</si>
  <si>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</si>
  <si>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</si>
  <si>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</si>
  <si>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</si>
  <si>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</si>
  <si>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</si>
  <si>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</si>
  <si>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</si>
  <si>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</si>
  <si>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</si>
  <si>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</si>
  <si>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</si>
  <si>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</si>
  <si>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</si>
  <si>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</si>
  <si>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</si>
  <si>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</si>
  <si>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</si>
  <si>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</si>
  <si>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</si>
  <si>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</si>
  <si>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</si>
  <si>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</si>
  <si>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</si>
  <si>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</si>
  <si>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</si>
  <si>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</si>
  <si>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</si>
  <si>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</si>
  <si>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</si>
  <si>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</si>
  <si>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</si>
  <si>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</si>
  <si>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</si>
  <si>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</si>
  <si>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</si>
  <si>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</si>
  <si>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</si>
  <si>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</si>
  <si>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</si>
  <si>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</si>
  <si>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</si>
  <si>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</si>
  <si>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</si>
  <si>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</si>
  <si>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</si>
  <si>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</si>
  <si>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</si>
  <si>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</si>
  <si>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</si>
  <si>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</si>
  <si>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</si>
  <si>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</si>
  <si>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</si>
  <si>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</si>
  <si>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</si>
  <si>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</si>
  <si>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</si>
  <si>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</si>
  <si>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</si>
  <si>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</si>
  <si>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</si>
  <si>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</si>
  <si>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</si>
  <si>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</si>
  <si>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</si>
  <si>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</si>
  <si>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</si>
  <si>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</si>
  <si>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</si>
  <si>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</si>
  <si>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</si>
  <si>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</si>
  <si>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</si>
  <si>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</si>
  <si>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</si>
  <si>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</si>
  <si>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</si>
  <si>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</si>
  <si>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</si>
  <si>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</si>
  <si>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</si>
  <si>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</si>
  <si>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</si>
  <si>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</si>
  <si>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</si>
  <si>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</si>
  <si>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</si>
  <si>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</si>
  <si>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</si>
  <si>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</si>
  <si>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</si>
  <si>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</si>
  <si>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</si>
  <si>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</si>
  <si>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</si>
  <si>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</si>
  <si>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</si>
  <si>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</si>
  <si>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</si>
  <si>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</si>
  <si>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</si>
  <si>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</si>
  <si>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</si>
  <si>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</si>
  <si>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</si>
  <si>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</si>
  <si>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</si>
  <si>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</si>
  <si>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</si>
  <si>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</si>
  <si>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</si>
  <si>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</si>
  <si>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</si>
  <si>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</si>
  <si>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</si>
  <si>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</si>
  <si>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</si>
  <si>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</si>
  <si>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</si>
  <si>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</si>
  <si>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</si>
  <si>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</si>
  <si>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</si>
  <si>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</si>
  <si>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</si>
  <si>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</si>
  <si>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</si>
  <si>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</si>
  <si>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</si>
  <si>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</si>
  <si>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</si>
  <si>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</si>
  <si>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</si>
  <si>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</si>
  <si>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</si>
  <si>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</si>
  <si>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</si>
  <si>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</si>
  <si>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</si>
  <si>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</si>
  <si>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</si>
  <si>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</si>
  <si>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</si>
  <si>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</si>
  <si>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</si>
  <si>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</si>
  <si>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</si>
  <si>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</si>
  <si>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</si>
  <si>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</si>
  <si>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</si>
  <si>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</si>
  <si>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</si>
  <si>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</si>
  <si>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</si>
  <si>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</si>
  <si>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</si>
  <si>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</si>
  <si>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</si>
  <si>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</si>
  <si>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</si>
  <si>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</si>
  <si>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</si>
  <si>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</si>
  <si>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</si>
  <si>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</si>
  <si>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</si>
  <si>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</si>
  <si>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</si>
  <si>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</si>
  <si>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</si>
  <si>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</si>
  <si>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</si>
  <si>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</si>
  <si>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</si>
  <si>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</si>
  <si>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Provincia di Macerata</t>
  </si>
  <si>
    <t>Assegnazione contributo autonoma sistemazione CAS</t>
  </si>
  <si>
    <t>Controllo e verifica costante sul mantenimento dei requisiti che danno titolo alla provvidenza</t>
  </si>
  <si>
    <t>Rimborso quota sociale per l'accoglienza dei soggetti fragili presso le strutture socio sanitarie del territorio nazionale.</t>
  </si>
  <si>
    <t>Inserimento soggetti sfollati presso strutture ricettive alberghiere ed extraalberghiere</t>
  </si>
  <si>
    <t>49 - Assegnazione contributo autonoma sistemazione CAS</t>
  </si>
  <si>
    <t>50 - Rimborso quota sociale per l'accoglienza dei soggetti fragili presso le strutture socio sanitarie del territorio nazionale</t>
  </si>
  <si>
    <t>51 - Inserimento soggetti sfollati presso strutture ricettive alberghiere ed extralberghiere</t>
  </si>
  <si>
    <t>A chi riscontra omissioni, imprecisioni o errori è richiesto di segnalarlo all’indirizzo PEC istituzionale che è: comune.poggiosanvicino@emarche.it, indirizzando apposita nota al Segretario Comunale.</t>
  </si>
  <si>
    <t>Comune di Poggio San Vicino</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</si>
</sst>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499984740745262"/>
      </left>
      <right/>
      <top/>
      <bottom style="medium">
        <color theme="6" tint="0.79998168889431442"/>
      </bottom>
      <diagonal/>
    </border>
    <border>
      <left/>
      <right style="medium">
        <color theme="1" tint="0.499984740745262"/>
      </right>
      <top/>
      <bottom style="medium">
        <color theme="1" tint="0.499984740745262"/>
      </bottom>
      <diagonal/>
    </border>
  </borders>
  <cellStyleXfs count="2">
    <xf numFmtId="0" fontId="0" fillId="0" borderId="0"/>
    <xf numFmtId="0" fontId="14" fillId="0" borderId="0" applyNumberFormat="0" applyFill="0" applyBorder="0" applyAlignment="0" applyProtection="0"/>
  </cellStyleXfs>
  <cellXfs count="123">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28" fillId="9" borderId="33" xfId="0" applyFont="1" applyFill="1" applyBorder="1" applyAlignment="1">
      <alignment vertical="center" wrapText="1"/>
    </xf>
    <xf numFmtId="0" fontId="0" fillId="10" borderId="34" xfId="0" applyFont="1" applyFill="1" applyBorder="1" applyAlignment="1">
      <alignment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segretario" refreshedDate="43131.947794675929" createdVersion="5" refreshedVersion="5" minRefreshableVersion="3" recordCount="53">
  <cacheSource type="worksheet">
    <worksheetSource ref="U11:V64" sheet="Indice Schede"/>
  </cacheSource>
  <cacheFields count="2">
    <cacheField name="Processo analizzato" numFmtId="0">
      <sharedItems count="51">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49 - Assegnazione contributo autonoma sistemazione CAS"/>
        <s v=""/>
        <s v="46 - Vigilanza sulla circolazione e la sosta" u="1"/>
      </sharedItems>
    </cacheField>
    <cacheField name="Misure per la riduzione del rischio" numFmtId="0">
      <sharedItems count="43"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Controllo e verifica costante sul mantenimento dei requisiti che danno titolo alla provvidenza"/>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9"/>
    <x v="42"/>
  </r>
  <r>
    <x v="49"/>
    <x v="42"/>
  </r>
  <r>
    <x v="49"/>
    <x v="42"/>
  </r>
  <r>
    <x v="49"/>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5" firstHeaderRow="0" firstDataRow="0" firstDataCol="2"/>
  <pivotFields count="2">
    <pivotField axis="axisRow" compact="0" outline="0" showAll="0" defaultSubtotal="0">
      <items count="51">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50"/>
        <item x="46"/>
        <item x="47"/>
        <item x="45"/>
        <item x="48"/>
      </items>
    </pivotField>
    <pivotField axis="axisRow" compact="0" outline="0" showAll="0" defaultSubtotal="0">
      <items count="43">
        <item x="42"/>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 x="41"/>
      </items>
    </pivotField>
  </pivotFields>
  <rowFields count="2">
    <field x="0"/>
    <field x="1"/>
  </rowFields>
  <rowItems count="50">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i>
      <x v="50"/>
      <x v="42"/>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37" zoomScaleNormal="100" workbookViewId="0">
      <selection activeCell="C63" sqref="C63"/>
    </sheetView>
  </sheetViews>
  <sheetFormatPr defaultRowHeight="14.4" x14ac:dyDescent="0.3"/>
  <cols>
    <col min="1" max="1" width="1.6640625" customWidth="1"/>
    <col min="2" max="2" width="12.6640625" bestFit="1" customWidth="1"/>
    <col min="3" max="3" width="88.88671875" customWidth="1"/>
    <col min="4" max="4" width="15.33203125" customWidth="1"/>
    <col min="5" max="5" width="15.6640625" customWidth="1"/>
    <col min="6" max="6" width="21.88671875" customWidth="1"/>
    <col min="7" max="7" width="97.6640625" hidden="1" customWidth="1"/>
    <col min="8" max="8" width="20.6640625" style="47" hidden="1" customWidth="1"/>
    <col min="9" max="9" width="15.5546875" style="47" hidden="1" customWidth="1"/>
    <col min="10" max="10" width="19" style="47" hidden="1" customWidth="1"/>
    <col min="11" max="12" width="9.109375" hidden="1" customWidth="1"/>
    <col min="13" max="13" width="3.88671875" hidden="1" customWidth="1"/>
    <col min="14" max="14" width="9.109375" style="43" hidden="1" customWidth="1"/>
    <col min="15" max="15" width="16.44140625" hidden="1" customWidth="1"/>
    <col min="16" max="16" width="43.44140625" hidden="1" customWidth="1"/>
    <col min="17" max="17" width="26.5546875" hidden="1" customWidth="1"/>
    <col min="18" max="18" width="28.5546875" hidden="1" customWidth="1"/>
    <col min="19" max="19" width="31.109375" hidden="1" customWidth="1"/>
    <col min="20" max="21" width="9.109375" hidden="1" customWidth="1"/>
    <col min="22" max="22" width="10.44140625" hidden="1" customWidth="1"/>
    <col min="23" max="23" width="1.44140625" hidden="1" customWidth="1"/>
    <col min="24" max="24" width="9.109375" hidden="1" customWidth="1"/>
    <col min="25" max="25" width="9.109375" customWidth="1"/>
  </cols>
  <sheetData>
    <row r="1" spans="2:22" ht="15" thickBot="1" x14ac:dyDescent="0.35"/>
    <row r="2" spans="2:22" ht="62.25" customHeight="1" thickBot="1" x14ac:dyDescent="0.35">
      <c r="B2" s="79" t="s">
        <v>34</v>
      </c>
      <c r="C2" s="80"/>
      <c r="D2" s="81"/>
    </row>
    <row r="3" spans="2:22" ht="15" thickBot="1" x14ac:dyDescent="0.35"/>
    <row r="4" spans="2:22" ht="39" customHeight="1" x14ac:dyDescent="0.3">
      <c r="B4" s="88" t="s">
        <v>83</v>
      </c>
      <c r="C4" s="89"/>
      <c r="D4" s="90"/>
    </row>
    <row r="5" spans="2:22" ht="52.5" customHeight="1" thickBot="1" x14ac:dyDescent="0.35">
      <c r="B5" s="82" t="s">
        <v>33</v>
      </c>
      <c r="C5" s="83"/>
      <c r="D5" s="84"/>
    </row>
    <row r="6" spans="2:22" ht="36.75" customHeight="1" thickBot="1" x14ac:dyDescent="0.35">
      <c r="B6" s="82" t="s">
        <v>118</v>
      </c>
      <c r="C6" s="83"/>
      <c r="D6" s="84"/>
      <c r="F6" s="69" t="s">
        <v>252</v>
      </c>
      <c r="G6" s="47"/>
    </row>
    <row r="7" spans="2:22" ht="3.75" customHeight="1" thickBot="1" x14ac:dyDescent="0.35">
      <c r="B7" s="61"/>
      <c r="C7" s="62"/>
      <c r="D7" s="63"/>
      <c r="G7" s="47"/>
    </row>
    <row r="8" spans="2:22" ht="46.5" customHeight="1" thickBot="1" x14ac:dyDescent="0.35">
      <c r="B8" s="85" t="s">
        <v>35</v>
      </c>
      <c r="C8" s="86"/>
      <c r="D8" s="87"/>
      <c r="F8" s="69" t="s">
        <v>253</v>
      </c>
      <c r="G8" s="47"/>
    </row>
    <row r="10" spans="2:22" s="3" customFormat="1" ht="16.2" thickBot="1" x14ac:dyDescent="0.35">
      <c r="H10" s="46"/>
      <c r="I10" s="46"/>
      <c r="J10" s="46"/>
      <c r="N10" s="44"/>
    </row>
    <row r="11" spans="2:22" s="3" customFormat="1" ht="54.75" customHeight="1" thickBot="1" x14ac:dyDescent="0.35">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5">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5">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5">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5">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5">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5">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5">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5">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5">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5">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5">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5">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5">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5">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5">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5">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5">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5">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5">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5">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5">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5">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5">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5">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5">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5">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5">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5">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5">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5">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5">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5">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5">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5">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5">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5">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5">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5">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5">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5">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5">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5">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5">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5">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5">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5">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5">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5">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5">
      <c r="B60" s="58">
        <f t="shared" si="5"/>
        <v>49</v>
      </c>
      <c r="C60" s="21" t="str">
        <f>'49'!$A$3</f>
        <v>Assegnazione contributo autonoma sistemazione CAS</v>
      </c>
      <c r="D60" s="4" t="str">
        <f>'49'!$F$2</f>
        <v>SI</v>
      </c>
      <c r="E60" s="4" t="str">
        <f>IF(D60="SI",IF('49'!$B$44="Presenti campi non compilati","Errore","OK"),"-")</f>
        <v>OK</v>
      </c>
      <c r="F60" s="56" t="str">
        <f>IF(D60="SI",IF('49'!$A$47&lt;&gt;"","SI","NO"),"-")</f>
        <v>SI</v>
      </c>
      <c r="G60" s="3" t="str">
        <f t="shared" si="6"/>
        <v>49 - Assegnazione contributo autonoma sistemazione CAS</v>
      </c>
      <c r="H60" s="50">
        <f>IF(AND(D60="SI",E60="OK"),'49'!$B$24,"Processo non sottoposto a mappatura e valutazione del rischio")</f>
        <v>2.1666666666666665</v>
      </c>
      <c r="I60" s="50">
        <f>IF(AND(D60="SI",E60="OK"),'49'!$B$40,"")</f>
        <v>1.25</v>
      </c>
      <c r="J60" s="50">
        <f>IF(AND(D60="SI",E60="OK"),'49'!$B$44,"")</f>
        <v>2.708333333333333</v>
      </c>
      <c r="L60" s="3">
        <v>49</v>
      </c>
      <c r="M60" s="44" t="str">
        <f t="shared" si="7"/>
        <v>49</v>
      </c>
      <c r="O60" s="46">
        <f t="shared" si="8"/>
        <v>0</v>
      </c>
      <c r="P60" s="46" t="str">
        <f t="shared" si="9"/>
        <v>49 - Assegnazione contributo autonoma sistemazione CAS</v>
      </c>
      <c r="Q60" s="46">
        <f t="shared" si="10"/>
        <v>0</v>
      </c>
      <c r="R60" s="46">
        <f t="shared" si="11"/>
        <v>0</v>
      </c>
      <c r="S60" s="46">
        <f t="shared" si="12"/>
        <v>0</v>
      </c>
      <c r="T60" s="3">
        <v>49</v>
      </c>
      <c r="U60" t="str">
        <f>IF(AND(D60="SI",E60="OK",'49'!$A$47&lt;&gt;""),M60&amp;" - "&amp;C60,"")</f>
        <v>49 - Assegnazione contributo autonoma sistemazione CAS</v>
      </c>
      <c r="V60" s="3" t="str">
        <f>IF(AND(U60&lt;&gt;"",'49'!$A$47&lt;&gt;""),'49'!$A$47,"")</f>
        <v>Controllo e verifica costante sul mantenimento dei requisiti che danno titolo alla provvidenza</v>
      </c>
    </row>
    <row r="61" spans="2:22" ht="20.100000000000001" customHeight="1" thickBot="1" x14ac:dyDescent="0.35">
      <c r="B61" s="58">
        <f t="shared" si="5"/>
        <v>50</v>
      </c>
      <c r="C61" s="21" t="str">
        <f>'50'!$A$3</f>
        <v>Rimborso quota sociale per l'accoglienza dei soggetti fragili presso le strutture socio sanitarie del territorio nazionale.</v>
      </c>
      <c r="D61" s="4" t="str">
        <f>'50'!$F$2</f>
        <v>SI</v>
      </c>
      <c r="E61" s="4" t="str">
        <f>IF(D61="SI",IF('50'!$B$44="Presenti campi non compilati","Errore","OK"),"-")</f>
        <v>OK</v>
      </c>
      <c r="F61" s="56" t="str">
        <f>IF(D61="SI",IF('50'!$A$47&lt;&gt;"","SI","NO"),"-")</f>
        <v>NO</v>
      </c>
      <c r="G61" s="3" t="str">
        <f t="shared" si="6"/>
        <v>50 - Rimborso quota sociale per l'accoglienza dei soggetti fragili presso le strutture socio sanitarie del territorio nazionale.</v>
      </c>
      <c r="H61" s="50">
        <f>IF(AND(D61="SI",E61="OK"),'50'!$B$24,"Processo non sottoposto a mappatura e valutazione del rischio")</f>
        <v>2.6666666666666665</v>
      </c>
      <c r="I61" s="50">
        <f>IF(AND(D61="SI",E61="OK"),'50'!$B$40,"")</f>
        <v>1</v>
      </c>
      <c r="J61" s="50">
        <f>IF(AND(D61="SI",E61="OK"),'50'!$B$44,"")</f>
        <v>2.6666666666666665</v>
      </c>
      <c r="L61" s="3">
        <v>50</v>
      </c>
      <c r="M61" s="44" t="str">
        <f t="shared" si="7"/>
        <v>50</v>
      </c>
      <c r="O61" s="46">
        <f t="shared" si="8"/>
        <v>0</v>
      </c>
      <c r="P61" s="46" t="str">
        <f t="shared" si="9"/>
        <v>50 - Rimborso quota sociale per l'accoglienza dei soggetti fragili presso le strutture socio sanitarie del territorio nazionale.</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5">
      <c r="B62" s="58">
        <f t="shared" si="5"/>
        <v>51</v>
      </c>
      <c r="C62" s="21" t="str">
        <f>'51'!$A$3</f>
        <v>Inserimento soggetti sfollati presso strutture ricettive alberghiere ed extraalberghiere</v>
      </c>
      <c r="D62" s="4" t="str">
        <f>'51'!$F$2</f>
        <v>SI</v>
      </c>
      <c r="E62" s="4" t="str">
        <f>IF(D62="SI",IF('51'!$B$44="Presenti campi non compilati","Errore","OK"),"-")</f>
        <v>OK</v>
      </c>
      <c r="F62" s="56" t="str">
        <f>IF(D62="SI",IF('51'!$A$47&lt;&gt;"","SI","NO"),"-")</f>
        <v>NO</v>
      </c>
      <c r="G62" s="3" t="str">
        <f t="shared" si="6"/>
        <v>51 - Inserimento soggetti sfollati presso strutture ricettive alberghiere ed extraalberghiere</v>
      </c>
      <c r="H62" s="50">
        <f>IF(AND(D62="SI",E62="OK"),'51'!$B$24,"Processo non sottoposto a mappatura e valutazione del rischio")</f>
        <v>2.8333333333333335</v>
      </c>
      <c r="I62" s="50">
        <f>IF(AND(D62="SI",E62="OK"),'51'!$B$40,"")</f>
        <v>1</v>
      </c>
      <c r="J62" s="50">
        <f>IF(AND(D62="SI",E62="OK"),'51'!$B$44,"")</f>
        <v>2.8333333333333335</v>
      </c>
      <c r="L62" s="3">
        <v>51</v>
      </c>
      <c r="M62" s="44" t="str">
        <f t="shared" si="7"/>
        <v>51</v>
      </c>
      <c r="O62" s="46">
        <f t="shared" si="8"/>
        <v>0</v>
      </c>
      <c r="P62" s="46" t="str">
        <f t="shared" si="9"/>
        <v>51 - Inserimento soggetti sfollati presso strutture ricettive alberghiere ed extraalberghiere</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5">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5">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3">
      <c r="H65" s="48"/>
      <c r="I65" s="48"/>
      <c r="J65" s="48"/>
    </row>
    <row r="66" spans="8:10" x14ac:dyDescent="0.3">
      <c r="H66" s="48"/>
      <c r="I66" s="48"/>
      <c r="J66" s="48"/>
    </row>
    <row r="67" spans="8:10" x14ac:dyDescent="0.3">
      <c r="H67" s="48"/>
      <c r="I67" s="48"/>
      <c r="J67" s="48"/>
    </row>
    <row r="68" spans="8:10" x14ac:dyDescent="0.3">
      <c r="H68" s="48"/>
      <c r="I68" s="48"/>
      <c r="J68" s="48"/>
    </row>
    <row r="69" spans="8:10" x14ac:dyDescent="0.3">
      <c r="H69" s="48"/>
      <c r="I69" s="48"/>
      <c r="J69" s="48"/>
    </row>
    <row r="70" spans="8:10" x14ac:dyDescent="0.3">
      <c r="H70" s="48"/>
      <c r="I70" s="48"/>
      <c r="J70" s="48"/>
    </row>
    <row r="71" spans="8:10" x14ac:dyDescent="0.3">
      <c r="H71" s="48"/>
      <c r="I71" s="48"/>
      <c r="J71" s="48"/>
    </row>
    <row r="72" spans="8:10" x14ac:dyDescent="0.3">
      <c r="H72" s="48"/>
      <c r="I72" s="48"/>
      <c r="J72" s="48"/>
    </row>
    <row r="73" spans="8:10" x14ac:dyDescent="0.3">
      <c r="H73" s="48"/>
      <c r="I73" s="48"/>
      <c r="J73" s="48"/>
    </row>
    <row r="74" spans="8:10" x14ac:dyDescent="0.3">
      <c r="H74" s="48"/>
      <c r="I74" s="48"/>
      <c r="J74" s="48"/>
    </row>
    <row r="75" spans="8:10" x14ac:dyDescent="0.3">
      <c r="H75" s="48"/>
      <c r="I75" s="48"/>
      <c r="J75" s="48"/>
    </row>
    <row r="76" spans="8:10" x14ac:dyDescent="0.3">
      <c r="H76" s="48"/>
      <c r="I76" s="48"/>
      <c r="J76" s="48"/>
    </row>
    <row r="77" spans="8:10" x14ac:dyDescent="0.3">
      <c r="H77" s="48"/>
      <c r="I77" s="48"/>
      <c r="J77" s="48"/>
    </row>
    <row r="78" spans="8:10" x14ac:dyDescent="0.3">
      <c r="H78" s="48"/>
      <c r="I78" s="48"/>
      <c r="J78" s="48"/>
    </row>
    <row r="79" spans="8:10" x14ac:dyDescent="0.3">
      <c r="H79" s="48"/>
      <c r="I79" s="48"/>
      <c r="J79" s="48"/>
    </row>
    <row r="80" spans="8:10" x14ac:dyDescent="0.3">
      <c r="H80" s="48"/>
      <c r="I80" s="48"/>
      <c r="J80" s="48"/>
    </row>
    <row r="81" spans="8:10" x14ac:dyDescent="0.3">
      <c r="H81" s="48"/>
      <c r="I81" s="48"/>
      <c r="J81" s="48"/>
    </row>
    <row r="82" spans="8:10" x14ac:dyDescent="0.3">
      <c r="H82" s="48"/>
      <c r="I82" s="48"/>
      <c r="J82" s="48"/>
    </row>
    <row r="83" spans="8:10" x14ac:dyDescent="0.3">
      <c r="H83" s="48"/>
      <c r="I83" s="48"/>
      <c r="J83" s="48"/>
    </row>
    <row r="84" spans="8:10" x14ac:dyDescent="0.3">
      <c r="H84" s="48"/>
      <c r="I84" s="48"/>
      <c r="J84" s="48"/>
    </row>
    <row r="85" spans="8:10" x14ac:dyDescent="0.3">
      <c r="H85" s="48"/>
      <c r="I85" s="48"/>
      <c r="J85" s="48"/>
    </row>
    <row r="86" spans="8:10" x14ac:dyDescent="0.3">
      <c r="H86" s="48"/>
      <c r="I86" s="48"/>
      <c r="J86" s="48"/>
    </row>
    <row r="87" spans="8:10" x14ac:dyDescent="0.3">
      <c r="H87" s="48"/>
      <c r="I87" s="48"/>
      <c r="J87" s="48"/>
    </row>
    <row r="88" spans="8:10" x14ac:dyDescent="0.3">
      <c r="H88" s="48"/>
      <c r="I88" s="48"/>
      <c r="J88" s="48"/>
    </row>
    <row r="89" spans="8:10" x14ac:dyDescent="0.3">
      <c r="H89" s="48"/>
      <c r="I89" s="48"/>
      <c r="J89" s="48"/>
    </row>
    <row r="90" spans="8:10" x14ac:dyDescent="0.3">
      <c r="H90" s="48"/>
      <c r="I90" s="48"/>
      <c r="J90" s="48"/>
    </row>
    <row r="91" spans="8:10" x14ac:dyDescent="0.3">
      <c r="H91" s="48"/>
      <c r="I91" s="48"/>
      <c r="J91" s="48"/>
    </row>
    <row r="92" spans="8:10" x14ac:dyDescent="0.3">
      <c r="H92" s="48"/>
      <c r="I92" s="48"/>
      <c r="J92" s="48"/>
    </row>
    <row r="93" spans="8:10" x14ac:dyDescent="0.3">
      <c r="H93" s="48"/>
      <c r="I93" s="48"/>
      <c r="J93" s="48"/>
    </row>
    <row r="94" spans="8:10" x14ac:dyDescent="0.3">
      <c r="H94" s="48"/>
      <c r="I94" s="48"/>
      <c r="J94" s="48"/>
    </row>
    <row r="95" spans="8:10" x14ac:dyDescent="0.3">
      <c r="H95" s="48"/>
      <c r="I95" s="48"/>
      <c r="J95" s="48"/>
    </row>
    <row r="96" spans="8:10" x14ac:dyDescent="0.3">
      <c r="H96" s="48"/>
      <c r="I96" s="48"/>
      <c r="J96" s="48"/>
    </row>
    <row r="97" spans="8:10" x14ac:dyDescent="0.3">
      <c r="H97" s="48"/>
      <c r="I97" s="48"/>
      <c r="J97" s="48"/>
    </row>
    <row r="98" spans="8:10" x14ac:dyDescent="0.3">
      <c r="H98" s="48"/>
      <c r="I98" s="48"/>
      <c r="J98" s="48"/>
    </row>
    <row r="99" spans="8:10" x14ac:dyDescent="0.3">
      <c r="H99" s="48"/>
      <c r="I99" s="48"/>
      <c r="J99" s="48"/>
    </row>
    <row r="100" spans="8:10" x14ac:dyDescent="0.3">
      <c r="H100" s="48"/>
      <c r="I100" s="48"/>
      <c r="J100" s="48"/>
    </row>
    <row r="101" spans="8:10" x14ac:dyDescent="0.3">
      <c r="H101" s="48"/>
      <c r="I101" s="48"/>
      <c r="J101" s="48"/>
    </row>
    <row r="102" spans="8:10" x14ac:dyDescent="0.3">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Schede'!B18,"non utilizzata")</f>
        <v>7</v>
      </c>
      <c r="D2" s="107" t="s">
        <v>80</v>
      </c>
      <c r="E2" s="108"/>
      <c r="F2" s="67" t="s">
        <v>36</v>
      </c>
      <c r="H2" t="s">
        <v>36</v>
      </c>
    </row>
    <row r="3" spans="1:8" ht="45" customHeight="1" thickBot="1" x14ac:dyDescent="0.35">
      <c r="A3" s="114" t="s">
        <v>6</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12" t="s">
        <v>119</v>
      </c>
      <c r="B46" s="120"/>
    </row>
    <row r="47" spans="1:8" ht="63.75" customHeight="1" thickBot="1" x14ac:dyDescent="0.35">
      <c r="A47" s="118" t="s">
        <v>208</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Schede'!B19,"non utilizzata")</f>
        <v>8</v>
      </c>
      <c r="D2" s="107" t="s">
        <v>80</v>
      </c>
      <c r="E2" s="108"/>
      <c r="F2" s="67" t="s">
        <v>36</v>
      </c>
      <c r="H2" t="s">
        <v>36</v>
      </c>
    </row>
    <row r="3" spans="1:8" ht="45" customHeight="1" thickBot="1" x14ac:dyDescent="0.35">
      <c r="A3" s="114" t="s">
        <v>121</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12" t="s">
        <v>119</v>
      </c>
      <c r="B46" s="120"/>
    </row>
    <row r="47" spans="1:8" ht="80.25" customHeight="1" thickBot="1" x14ac:dyDescent="0.35">
      <c r="A47" s="118" t="s">
        <v>209</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Schede'!B20,"non utilizzata")</f>
        <v>9</v>
      </c>
      <c r="D2" s="107" t="s">
        <v>80</v>
      </c>
      <c r="E2" s="108"/>
      <c r="F2" s="67" t="s">
        <v>36</v>
      </c>
      <c r="H2" t="s">
        <v>36</v>
      </c>
    </row>
    <row r="3" spans="1:8" ht="45" customHeight="1" thickBot="1" x14ac:dyDescent="0.35">
      <c r="A3" s="114" t="s">
        <v>7</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4</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103</v>
      </c>
      <c r="G29" s="11" t="s">
        <v>66</v>
      </c>
      <c r="H29">
        <v>5</v>
      </c>
    </row>
    <row r="30" spans="1:8" ht="30" customHeight="1" thickBot="1" x14ac:dyDescent="0.35">
      <c r="A30" s="15" t="s">
        <v>49</v>
      </c>
      <c r="B30" s="30">
        <f>VLOOKUP(B29,G38:H43,2,FALSE)</f>
        <v>2</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7</v>
      </c>
    </row>
    <row r="45" spans="1:8" ht="30" customHeight="1" thickBot="1" x14ac:dyDescent="0.35">
      <c r="A45" s="34"/>
      <c r="B45" s="35"/>
    </row>
    <row r="46" spans="1:8" ht="30" customHeight="1" thickBot="1" x14ac:dyDescent="0.35">
      <c r="A46" s="112" t="s">
        <v>119</v>
      </c>
      <c r="B46" s="120"/>
    </row>
    <row r="47" spans="1:8" ht="69" customHeight="1" thickBot="1" x14ac:dyDescent="0.35">
      <c r="A47" s="118" t="s">
        <v>210</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Schede'!B21,"non utilizzata")</f>
        <v>10</v>
      </c>
      <c r="D2" s="107" t="s">
        <v>80</v>
      </c>
      <c r="E2" s="108"/>
      <c r="F2" s="67" t="s">
        <v>36</v>
      </c>
      <c r="H2" t="s">
        <v>36</v>
      </c>
    </row>
    <row r="3" spans="1:8" ht="45" customHeight="1" thickBot="1" x14ac:dyDescent="0.35">
      <c r="A3" s="114" t="s">
        <v>8</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3.8333333333333335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103</v>
      </c>
      <c r="G29" s="11" t="s">
        <v>66</v>
      </c>
      <c r="H29">
        <v>5</v>
      </c>
    </row>
    <row r="30" spans="1:8" ht="30" customHeight="1" thickBot="1" x14ac:dyDescent="0.35">
      <c r="A30" s="15" t="s">
        <v>49</v>
      </c>
      <c r="B30" s="30">
        <f>VLOOKUP(B29,G38:H43,2,FALSE)</f>
        <v>2</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6.7083333333333339</v>
      </c>
    </row>
    <row r="45" spans="1:8" ht="30" customHeight="1" thickBot="1" x14ac:dyDescent="0.35">
      <c r="A45" s="34"/>
      <c r="B45" s="35"/>
    </row>
    <row r="46" spans="1:8" ht="30" customHeight="1" thickBot="1" x14ac:dyDescent="0.35">
      <c r="A46" s="112" t="s">
        <v>119</v>
      </c>
      <c r="B46" s="120"/>
    </row>
    <row r="47" spans="1:8" ht="68.25" customHeight="1" thickBot="1" x14ac:dyDescent="0.35">
      <c r="A47" s="118" t="s">
        <v>210</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Schede'!B22,"non utilizzata")</f>
        <v>11</v>
      </c>
      <c r="D2" s="107" t="s">
        <v>80</v>
      </c>
      <c r="E2" s="108"/>
      <c r="F2" s="67" t="s">
        <v>36</v>
      </c>
      <c r="H2" t="s">
        <v>36</v>
      </c>
    </row>
    <row r="3" spans="1:8" ht="45" customHeight="1" thickBot="1" x14ac:dyDescent="0.35">
      <c r="A3" s="114" t="s">
        <v>9</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3.5</v>
      </c>
    </row>
    <row r="45" spans="1:8" ht="30" customHeight="1" thickBot="1" x14ac:dyDescent="0.35">
      <c r="A45" s="34"/>
      <c r="B45" s="35"/>
    </row>
    <row r="46" spans="1:8" ht="30" customHeight="1" thickBot="1" x14ac:dyDescent="0.35">
      <c r="A46" s="112" t="s">
        <v>119</v>
      </c>
      <c r="B46" s="120"/>
    </row>
    <row r="47" spans="1:8" ht="34.5" customHeight="1" thickBot="1" x14ac:dyDescent="0.35">
      <c r="A47" s="118" t="s">
        <v>211</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Schede'!B23,"non utilizzata")</f>
        <v>12</v>
      </c>
      <c r="D2" s="107" t="s">
        <v>80</v>
      </c>
      <c r="E2" s="108"/>
      <c r="F2" s="67" t="s">
        <v>36</v>
      </c>
      <c r="H2" t="s">
        <v>36</v>
      </c>
    </row>
    <row r="3" spans="1:8" ht="45" customHeight="1" thickBot="1" x14ac:dyDescent="0.35">
      <c r="A3" s="114" t="s">
        <v>10</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3.7916666666666665</v>
      </c>
    </row>
    <row r="45" spans="1:8" ht="30" customHeight="1" thickBot="1" x14ac:dyDescent="0.35">
      <c r="A45" s="34"/>
      <c r="B45" s="35"/>
    </row>
    <row r="46" spans="1:8" ht="30" customHeight="1" thickBot="1" x14ac:dyDescent="0.35">
      <c r="A46" s="112" t="s">
        <v>119</v>
      </c>
      <c r="B46" s="120"/>
    </row>
    <row r="47" spans="1:8" ht="69" customHeight="1" thickBot="1" x14ac:dyDescent="0.35">
      <c r="A47" s="118" t="s">
        <v>212</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Schede'!B24,"non utilizzata")</f>
        <v>13</v>
      </c>
      <c r="D2" s="107" t="s">
        <v>80</v>
      </c>
      <c r="E2" s="108"/>
      <c r="F2" s="67" t="s">
        <v>36</v>
      </c>
      <c r="H2" t="s">
        <v>36</v>
      </c>
    </row>
    <row r="3" spans="1:8" ht="45" customHeight="1" thickBot="1" x14ac:dyDescent="0.35">
      <c r="A3" s="114" t="s">
        <v>122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12" t="s">
        <v>119</v>
      </c>
      <c r="B46" s="120"/>
    </row>
    <row r="47" spans="1:8" ht="66.75" customHeight="1" thickBot="1" x14ac:dyDescent="0.35">
      <c r="A47" s="118" t="s">
        <v>213</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Schede'!B25,"non utilizzata")</f>
        <v>14</v>
      </c>
      <c r="D2" s="107" t="s">
        <v>80</v>
      </c>
      <c r="E2" s="108"/>
      <c r="F2" s="67" t="s">
        <v>36</v>
      </c>
      <c r="H2" t="s">
        <v>36</v>
      </c>
    </row>
    <row r="3" spans="1:8" ht="45" customHeight="1" thickBot="1" x14ac:dyDescent="0.35">
      <c r="A3" s="114" t="s">
        <v>123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3.3333333333333335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3.3333333333333335</v>
      </c>
    </row>
    <row r="45" spans="1:8" ht="30" customHeight="1" thickBot="1" x14ac:dyDescent="0.35">
      <c r="A45" s="34"/>
      <c r="B45" s="35"/>
    </row>
    <row r="46" spans="1:8" ht="30" customHeight="1" thickBot="1" x14ac:dyDescent="0.35">
      <c r="A46" s="112" t="s">
        <v>119</v>
      </c>
      <c r="B46" s="120"/>
    </row>
    <row r="47" spans="1:8" ht="84" customHeight="1" thickBot="1" x14ac:dyDescent="0.35">
      <c r="A47" s="118" t="s">
        <v>214</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Schede'!B26,"non utilizzata")</f>
        <v>15</v>
      </c>
      <c r="D2" s="107" t="s">
        <v>80</v>
      </c>
      <c r="E2" s="108"/>
      <c r="F2" s="67" t="s">
        <v>36</v>
      </c>
      <c r="H2" t="s">
        <v>36</v>
      </c>
    </row>
    <row r="3" spans="1:8" ht="45" customHeight="1" thickBot="1" x14ac:dyDescent="0.35">
      <c r="A3" s="114" t="s">
        <v>11</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3.958333333333333</v>
      </c>
    </row>
    <row r="45" spans="1:8" ht="30" customHeight="1" thickBot="1" x14ac:dyDescent="0.35">
      <c r="A45" s="34"/>
      <c r="B45" s="35"/>
    </row>
    <row r="46" spans="1:8" ht="30" customHeight="1" thickBot="1" x14ac:dyDescent="0.35">
      <c r="A46" s="112" t="s">
        <v>119</v>
      </c>
      <c r="B46" s="120"/>
    </row>
    <row r="47" spans="1:8" ht="51.75" customHeight="1" thickBot="1" x14ac:dyDescent="0.35">
      <c r="A47" s="118" t="s">
        <v>215</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Schede'!B27,"non utilizzata")</f>
        <v>16</v>
      </c>
      <c r="D2" s="107" t="s">
        <v>80</v>
      </c>
      <c r="E2" s="108"/>
      <c r="F2" s="67" t="s">
        <v>36</v>
      </c>
      <c r="H2" t="s">
        <v>36</v>
      </c>
    </row>
    <row r="3" spans="1:8" ht="45" customHeight="1" thickBot="1" x14ac:dyDescent="0.35">
      <c r="A3" s="114" t="s">
        <v>12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3.8333333333333335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4.791666666666667</v>
      </c>
    </row>
    <row r="45" spans="1:8" ht="30" customHeight="1" thickBot="1" x14ac:dyDescent="0.35">
      <c r="A45" s="34"/>
      <c r="B45" s="35"/>
    </row>
    <row r="46" spans="1:8" ht="30" customHeight="1" thickBot="1" x14ac:dyDescent="0.35">
      <c r="A46" s="112" t="s">
        <v>119</v>
      </c>
      <c r="B46" s="120"/>
    </row>
    <row r="47" spans="1:8" ht="69" customHeight="1" thickBot="1" x14ac:dyDescent="0.35">
      <c r="A47" s="118" t="s">
        <v>216</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tabSelected="1" view="pageBreakPreview" zoomScale="75" zoomScaleNormal="100" zoomScaleSheetLayoutView="75" workbookViewId="0">
      <selection activeCell="A17" sqref="A17:F17"/>
    </sheetView>
  </sheetViews>
  <sheetFormatPr defaultRowHeight="14.4" x14ac:dyDescent="0.3"/>
  <cols>
    <col min="1" max="1" width="3.33203125" style="40" customWidth="1"/>
    <col min="2" max="2" width="123.44140625" customWidth="1"/>
    <col min="3" max="3" width="16.33203125" style="48" customWidth="1"/>
    <col min="4" max="4" width="18" style="48" customWidth="1"/>
    <col min="5" max="5" width="15" style="48" customWidth="1"/>
    <col min="6" max="6" width="5.88671875" style="45" customWidth="1"/>
    <col min="7" max="7" width="0.88671875" customWidth="1"/>
    <col min="8" max="8" width="18.6640625" customWidth="1"/>
    <col min="9" max="9" width="42.88671875" bestFit="1" customWidth="1"/>
    <col min="10" max="10" width="41.6640625" bestFit="1" customWidth="1"/>
    <col min="11" max="11" width="44.109375" bestFit="1" customWidth="1"/>
    <col min="12" max="12" width="42.5546875" bestFit="1" customWidth="1"/>
    <col min="13" max="13" width="70" bestFit="1" customWidth="1"/>
    <col min="14" max="14" width="49.88671875" bestFit="1" customWidth="1"/>
    <col min="15" max="15" width="71.33203125" bestFit="1" customWidth="1"/>
    <col min="16" max="16" width="38.5546875" bestFit="1" customWidth="1"/>
    <col min="17" max="17" width="23.44140625" bestFit="1" customWidth="1"/>
    <col min="18" max="18" width="24.33203125" bestFit="1" customWidth="1"/>
    <col min="19" max="19" width="30.109375" bestFit="1" customWidth="1"/>
    <col min="20" max="20" width="46.88671875" bestFit="1" customWidth="1"/>
    <col min="21" max="21" width="21" bestFit="1" customWidth="1"/>
    <col min="22" max="22" width="30.6640625" bestFit="1" customWidth="1"/>
    <col min="23" max="23" width="44.109375" bestFit="1" customWidth="1"/>
    <col min="24" max="24" width="31.33203125" bestFit="1" customWidth="1"/>
    <col min="25" max="25" width="26.5546875" bestFit="1" customWidth="1"/>
    <col min="26" max="26" width="25" bestFit="1" customWidth="1"/>
    <col min="27" max="27" width="37.6640625" bestFit="1" customWidth="1"/>
    <col min="28" max="28" width="34.5546875" bestFit="1" customWidth="1"/>
    <col min="29" max="29" width="24.5546875" bestFit="1" customWidth="1"/>
    <col min="30" max="30" width="22.109375" bestFit="1" customWidth="1"/>
    <col min="31" max="31" width="44.88671875" bestFit="1" customWidth="1"/>
    <col min="32" max="32" width="39.109375" bestFit="1" customWidth="1"/>
    <col min="33" max="33" width="73.88671875" bestFit="1" customWidth="1"/>
    <col min="34" max="34" width="72" bestFit="1" customWidth="1"/>
    <col min="35" max="35" width="53.109375" bestFit="1" customWidth="1"/>
    <col min="36" max="36" width="22.109375" bestFit="1" customWidth="1"/>
    <col min="37" max="37" width="26.6640625" bestFit="1" customWidth="1"/>
    <col min="38" max="38" width="32.109375" bestFit="1" customWidth="1"/>
    <col min="39" max="39" width="32.44140625" bestFit="1" customWidth="1"/>
    <col min="40" max="40" width="37.5546875" bestFit="1" customWidth="1"/>
    <col min="41" max="41" width="36.88671875" bestFit="1" customWidth="1"/>
    <col min="42" max="42" width="23.6640625" bestFit="1" customWidth="1"/>
    <col min="43" max="43" width="32.109375" bestFit="1" customWidth="1"/>
  </cols>
  <sheetData>
    <row r="1" spans="1:8" ht="31.5" customHeight="1" thickBot="1" x14ac:dyDescent="0.35">
      <c r="A1" s="94" t="s">
        <v>267</v>
      </c>
      <c r="B1" s="94"/>
      <c r="C1" s="94"/>
      <c r="D1" s="94"/>
      <c r="E1" s="94"/>
      <c r="F1" s="94"/>
    </row>
    <row r="2" spans="1:8" ht="18.600000000000001" thickBot="1" x14ac:dyDescent="0.35">
      <c r="A2" s="95" t="s">
        <v>258</v>
      </c>
      <c r="B2" s="95"/>
      <c r="C2" s="95"/>
      <c r="D2" s="95"/>
      <c r="E2" s="95"/>
      <c r="F2" s="95"/>
      <c r="H2" s="69" t="s">
        <v>81</v>
      </c>
    </row>
    <row r="3" spans="1:8" ht="10.5" customHeight="1" thickBot="1" x14ac:dyDescent="0.35">
      <c r="A3" s="64"/>
      <c r="B3" s="64"/>
      <c r="C3" s="74"/>
      <c r="D3" s="74"/>
      <c r="E3" s="74"/>
      <c r="F3" s="64"/>
      <c r="H3" s="70"/>
    </row>
    <row r="4" spans="1:8" ht="51.75" customHeight="1" thickBot="1" x14ac:dyDescent="0.35">
      <c r="A4" s="96" t="s">
        <v>152</v>
      </c>
      <c r="B4" s="96"/>
      <c r="C4" s="96"/>
      <c r="D4" s="96"/>
      <c r="E4" s="96"/>
      <c r="F4" s="96"/>
      <c r="H4" s="69" t="s">
        <v>253</v>
      </c>
    </row>
    <row r="5" spans="1:8" ht="7.5" customHeight="1" x14ac:dyDescent="0.3">
      <c r="A5" s="39"/>
      <c r="B5" s="5"/>
      <c r="C5" s="52"/>
      <c r="D5" s="52"/>
      <c r="E5" s="52"/>
      <c r="F5" s="49"/>
    </row>
    <row r="6" spans="1:8" ht="36.75" customHeight="1" x14ac:dyDescent="0.3"/>
    <row r="7" spans="1:8" ht="4.5" customHeight="1" x14ac:dyDescent="0.3">
      <c r="A7" s="41"/>
    </row>
    <row r="8" spans="1:8" ht="12.75" customHeight="1" x14ac:dyDescent="0.3">
      <c r="A8" s="41"/>
    </row>
    <row r="9" spans="1:8" ht="3" customHeight="1" x14ac:dyDescent="0.3">
      <c r="A9" s="42"/>
    </row>
    <row r="10" spans="1:8" x14ac:dyDescent="0.3">
      <c r="A10" s="97" t="s">
        <v>135</v>
      </c>
      <c r="B10" s="98"/>
      <c r="C10" s="98"/>
      <c r="D10" s="98"/>
      <c r="E10" s="98"/>
      <c r="F10" s="99"/>
    </row>
    <row r="11" spans="1:8" x14ac:dyDescent="0.3">
      <c r="A11" s="91" t="s">
        <v>136</v>
      </c>
      <c r="B11" s="92"/>
      <c r="C11" s="92"/>
      <c r="D11" s="92"/>
      <c r="E11" s="92"/>
      <c r="F11" s="93"/>
    </row>
    <row r="12" spans="1:8" ht="30" customHeight="1" x14ac:dyDescent="0.3">
      <c r="A12" s="91" t="s">
        <v>137</v>
      </c>
      <c r="B12" s="92"/>
      <c r="C12" s="92"/>
      <c r="D12" s="92"/>
      <c r="E12" s="92"/>
      <c r="F12" s="93"/>
    </row>
    <row r="13" spans="1:8" ht="20.25" customHeight="1" x14ac:dyDescent="0.3">
      <c r="A13" s="91" t="s">
        <v>138</v>
      </c>
      <c r="B13" s="92"/>
      <c r="C13" s="92"/>
      <c r="D13" s="92"/>
      <c r="E13" s="92"/>
      <c r="F13" s="93"/>
    </row>
    <row r="14" spans="1:8" ht="16.5" customHeight="1" x14ac:dyDescent="0.3">
      <c r="A14" s="91" t="s">
        <v>139</v>
      </c>
      <c r="B14" s="92"/>
      <c r="C14" s="92"/>
      <c r="D14" s="92"/>
      <c r="E14" s="92"/>
      <c r="F14" s="93"/>
    </row>
    <row r="15" spans="1:8" ht="23.25" customHeight="1" x14ac:dyDescent="0.3">
      <c r="A15" s="100" t="s">
        <v>266</v>
      </c>
      <c r="B15" s="101"/>
      <c r="C15" s="101"/>
      <c r="D15" s="101"/>
      <c r="E15" s="101"/>
      <c r="F15" s="102"/>
    </row>
    <row r="16" spans="1:8" ht="20.25" customHeight="1" x14ac:dyDescent="0.3">
      <c r="A16" s="103" t="s">
        <v>140</v>
      </c>
      <c r="B16" s="103"/>
      <c r="C16" s="103"/>
      <c r="D16" s="103"/>
      <c r="E16" s="103"/>
      <c r="F16" s="103"/>
    </row>
    <row r="17" spans="1:6" ht="34.5" customHeight="1" x14ac:dyDescent="0.3">
      <c r="A17" s="104" t="s">
        <v>141</v>
      </c>
      <c r="B17" s="104"/>
      <c r="C17" s="104"/>
      <c r="D17" s="104"/>
      <c r="E17" s="104"/>
      <c r="F17" s="104"/>
    </row>
    <row r="18" spans="1:6" ht="18" x14ac:dyDescent="0.35">
      <c r="B18" s="53" t="s">
        <v>250</v>
      </c>
      <c r="C18" s="54" t="s">
        <v>143</v>
      </c>
      <c r="D18" s="54" t="s">
        <v>144</v>
      </c>
      <c r="E18" s="54" t="s">
        <v>145</v>
      </c>
    </row>
    <row r="19" spans="1:6" ht="5.25" customHeight="1" x14ac:dyDescent="0.3">
      <c r="C19" s="47"/>
      <c r="D19" s="47"/>
      <c r="E19" s="47"/>
    </row>
    <row r="20" spans="1:6" x14ac:dyDescent="0.3">
      <c r="C20" s="75" t="s">
        <v>194</v>
      </c>
      <c r="D20" s="47"/>
      <c r="E20" s="47"/>
    </row>
    <row r="21" spans="1:6" x14ac:dyDescent="0.3">
      <c r="B21" t="s">
        <v>195</v>
      </c>
      <c r="C21" s="47">
        <v>2.5</v>
      </c>
      <c r="D21" s="47">
        <v>1.5</v>
      </c>
      <c r="E21" s="47">
        <v>3.75</v>
      </c>
    </row>
    <row r="22" spans="1:6" x14ac:dyDescent="0.3">
      <c r="B22" t="s">
        <v>142</v>
      </c>
      <c r="C22" s="47">
        <v>2</v>
      </c>
      <c r="D22" s="47">
        <v>1.25</v>
      </c>
      <c r="E22" s="47">
        <v>2.5</v>
      </c>
    </row>
    <row r="23" spans="1:6" x14ac:dyDescent="0.3">
      <c r="B23" t="s">
        <v>196</v>
      </c>
      <c r="C23" s="47">
        <v>3.5</v>
      </c>
      <c r="D23" s="47">
        <v>1.5</v>
      </c>
      <c r="E23" s="47">
        <v>5.25</v>
      </c>
    </row>
    <row r="24" spans="1:6" x14ac:dyDescent="0.3">
      <c r="B24" t="s">
        <v>197</v>
      </c>
      <c r="C24" s="47">
        <v>2.3333333333333335</v>
      </c>
      <c r="D24" s="47">
        <v>1.25</v>
      </c>
      <c r="E24" s="47">
        <v>2.916666666666667</v>
      </c>
    </row>
    <row r="25" spans="1:6" x14ac:dyDescent="0.3">
      <c r="B25" t="s">
        <v>198</v>
      </c>
      <c r="C25" s="47">
        <v>2.8333333333333335</v>
      </c>
      <c r="D25" s="47">
        <v>1.5</v>
      </c>
      <c r="E25" s="47">
        <v>4.25</v>
      </c>
    </row>
    <row r="26" spans="1:6" x14ac:dyDescent="0.3">
      <c r="B26" t="s">
        <v>199</v>
      </c>
      <c r="C26" s="47">
        <v>2.3333333333333335</v>
      </c>
      <c r="D26" s="47">
        <v>1.25</v>
      </c>
      <c r="E26" s="47">
        <v>2.916666666666667</v>
      </c>
    </row>
    <row r="27" spans="1:6" x14ac:dyDescent="0.3">
      <c r="B27" t="s">
        <v>200</v>
      </c>
      <c r="C27" s="47">
        <v>3</v>
      </c>
      <c r="D27" s="47">
        <v>1.25</v>
      </c>
      <c r="E27" s="47">
        <v>3.75</v>
      </c>
    </row>
    <row r="28" spans="1:6" x14ac:dyDescent="0.3">
      <c r="B28" t="s">
        <v>201</v>
      </c>
      <c r="C28" s="47">
        <v>1.8333333333333333</v>
      </c>
      <c r="D28" s="47">
        <v>1.5</v>
      </c>
      <c r="E28" s="47">
        <v>3.75</v>
      </c>
    </row>
    <row r="29" spans="1:6" x14ac:dyDescent="0.3">
      <c r="B29" t="s">
        <v>202</v>
      </c>
      <c r="C29" s="47">
        <v>4</v>
      </c>
      <c r="D29" s="47">
        <v>1.75</v>
      </c>
      <c r="E29" s="47">
        <v>7</v>
      </c>
    </row>
    <row r="30" spans="1:6" x14ac:dyDescent="0.3">
      <c r="B30" t="s">
        <v>153</v>
      </c>
      <c r="C30" s="47">
        <v>3.8333333333333335</v>
      </c>
      <c r="D30" s="47">
        <v>1.75</v>
      </c>
      <c r="E30" s="47">
        <v>6.7083333333333339</v>
      </c>
    </row>
    <row r="31" spans="1:6" x14ac:dyDescent="0.3">
      <c r="B31" t="s">
        <v>154</v>
      </c>
      <c r="C31" s="47">
        <v>2</v>
      </c>
      <c r="D31" s="47">
        <v>1.75</v>
      </c>
      <c r="E31" s="47">
        <v>3.5</v>
      </c>
    </row>
    <row r="32" spans="1:6" x14ac:dyDescent="0.3">
      <c r="B32" t="s">
        <v>155</v>
      </c>
      <c r="C32" s="47">
        <v>2.1666666666666665</v>
      </c>
      <c r="D32" s="47">
        <v>1.75</v>
      </c>
      <c r="E32" s="47">
        <v>3.7916666666666665</v>
      </c>
    </row>
    <row r="33" spans="2:5" x14ac:dyDescent="0.3">
      <c r="B33" t="s">
        <v>156</v>
      </c>
      <c r="C33" s="47">
        <v>2.1666666666666665</v>
      </c>
      <c r="D33" s="47">
        <v>1</v>
      </c>
      <c r="E33" s="47">
        <v>2.1666666666666665</v>
      </c>
    </row>
    <row r="34" spans="2:5" x14ac:dyDescent="0.3">
      <c r="B34" t="s">
        <v>157</v>
      </c>
      <c r="C34" s="47">
        <v>3.3333333333333335</v>
      </c>
      <c r="D34" s="47">
        <v>1</v>
      </c>
      <c r="E34" s="47">
        <v>3.3333333333333335</v>
      </c>
    </row>
    <row r="35" spans="2:5" x14ac:dyDescent="0.3">
      <c r="B35" t="s">
        <v>158</v>
      </c>
      <c r="C35" s="47">
        <v>3.1666666666666665</v>
      </c>
      <c r="D35" s="47">
        <v>1.25</v>
      </c>
      <c r="E35" s="47">
        <v>3.958333333333333</v>
      </c>
    </row>
    <row r="36" spans="2:5" x14ac:dyDescent="0.3">
      <c r="B36" t="s">
        <v>159</v>
      </c>
      <c r="C36" s="47">
        <v>3.8333333333333335</v>
      </c>
      <c r="D36" s="47">
        <v>1.25</v>
      </c>
      <c r="E36" s="47">
        <v>4.791666666666667</v>
      </c>
    </row>
    <row r="37" spans="2:5" x14ac:dyDescent="0.3">
      <c r="B37" t="s">
        <v>160</v>
      </c>
      <c r="C37" s="47">
        <v>2.6666666666666665</v>
      </c>
      <c r="D37" s="47">
        <v>1</v>
      </c>
      <c r="E37" s="47">
        <v>2.6666666666666665</v>
      </c>
    </row>
    <row r="38" spans="2:5" x14ac:dyDescent="0.3">
      <c r="B38" t="s">
        <v>161</v>
      </c>
      <c r="C38" s="47">
        <v>1.8333333333333333</v>
      </c>
      <c r="D38" s="47">
        <v>2.25</v>
      </c>
      <c r="E38" s="47">
        <v>4.125</v>
      </c>
    </row>
    <row r="39" spans="2:5" x14ac:dyDescent="0.3">
      <c r="B39" t="s">
        <v>162</v>
      </c>
      <c r="C39" s="47">
        <v>2.1666666666666665</v>
      </c>
      <c r="D39" s="47">
        <v>1</v>
      </c>
      <c r="E39" s="47">
        <v>2.1666666666666665</v>
      </c>
    </row>
    <row r="40" spans="2:5" x14ac:dyDescent="0.3">
      <c r="B40" t="s">
        <v>163</v>
      </c>
      <c r="C40" s="47">
        <v>2.8333333333333335</v>
      </c>
      <c r="D40" s="47">
        <v>1.25</v>
      </c>
      <c r="E40" s="47">
        <v>3.541666666666667</v>
      </c>
    </row>
    <row r="41" spans="2:5" x14ac:dyDescent="0.3">
      <c r="B41" t="s">
        <v>164</v>
      </c>
      <c r="C41" s="47">
        <v>3.3333333333333335</v>
      </c>
      <c r="D41" s="47">
        <v>1.25</v>
      </c>
      <c r="E41" s="47">
        <v>4.166666666666667</v>
      </c>
    </row>
    <row r="42" spans="2:5" x14ac:dyDescent="0.3">
      <c r="B42" t="s">
        <v>165</v>
      </c>
      <c r="C42" s="47">
        <v>2.1666666666666665</v>
      </c>
      <c r="D42" s="47">
        <v>1</v>
      </c>
      <c r="E42" s="47">
        <v>2.1666666666666665</v>
      </c>
    </row>
    <row r="43" spans="2:5" x14ac:dyDescent="0.3">
      <c r="B43" t="s">
        <v>166</v>
      </c>
      <c r="C43" s="47">
        <v>2</v>
      </c>
      <c r="D43" s="47">
        <v>1</v>
      </c>
      <c r="E43" s="47">
        <v>2</v>
      </c>
    </row>
    <row r="44" spans="2:5" x14ac:dyDescent="0.3">
      <c r="B44" t="s">
        <v>167</v>
      </c>
      <c r="C44" s="47">
        <v>3.5</v>
      </c>
      <c r="D44" s="47">
        <v>1.25</v>
      </c>
      <c r="E44" s="47">
        <v>4.375</v>
      </c>
    </row>
    <row r="45" spans="2:5" x14ac:dyDescent="0.3">
      <c r="B45" t="s">
        <v>168</v>
      </c>
      <c r="C45" s="47">
        <v>3.5</v>
      </c>
      <c r="D45" s="47">
        <v>1.25</v>
      </c>
      <c r="E45" s="47">
        <v>4.375</v>
      </c>
    </row>
    <row r="46" spans="2:5" x14ac:dyDescent="0.3">
      <c r="B46" t="s">
        <v>169</v>
      </c>
      <c r="C46" s="47">
        <v>3.5</v>
      </c>
      <c r="D46" s="47">
        <v>1.25</v>
      </c>
      <c r="E46" s="47">
        <v>4.375</v>
      </c>
    </row>
    <row r="47" spans="2:5" x14ac:dyDescent="0.3">
      <c r="B47" t="s">
        <v>170</v>
      </c>
      <c r="C47" s="47">
        <v>3.5</v>
      </c>
      <c r="D47" s="47">
        <v>1.25</v>
      </c>
      <c r="E47" s="47">
        <v>4.375</v>
      </c>
    </row>
    <row r="48" spans="2:5" x14ac:dyDescent="0.3">
      <c r="B48" t="s">
        <v>171</v>
      </c>
      <c r="C48" s="47">
        <v>3.5</v>
      </c>
      <c r="D48" s="47">
        <v>1.25</v>
      </c>
      <c r="E48" s="47">
        <v>4.375</v>
      </c>
    </row>
    <row r="49" spans="2:5" x14ac:dyDescent="0.3">
      <c r="B49" t="s">
        <v>172</v>
      </c>
      <c r="C49" s="47">
        <v>3.6666666666666665</v>
      </c>
      <c r="D49" s="47">
        <v>1.25</v>
      </c>
      <c r="E49" s="47">
        <v>4.583333333333333</v>
      </c>
    </row>
    <row r="50" spans="2:5" x14ac:dyDescent="0.3">
      <c r="B50" t="s">
        <v>173</v>
      </c>
      <c r="C50" s="47">
        <v>1.1666666666666667</v>
      </c>
      <c r="D50" s="47">
        <v>0.75</v>
      </c>
      <c r="E50" s="47">
        <v>0.875</v>
      </c>
    </row>
    <row r="51" spans="2:5" x14ac:dyDescent="0.3">
      <c r="B51" t="s">
        <v>174</v>
      </c>
      <c r="C51" s="47">
        <v>1.1666666666666667</v>
      </c>
      <c r="D51" s="47">
        <v>0.75</v>
      </c>
      <c r="E51" s="47">
        <v>0.875</v>
      </c>
    </row>
    <row r="52" spans="2:5" x14ac:dyDescent="0.3">
      <c r="B52" t="s">
        <v>175</v>
      </c>
      <c r="C52" s="47">
        <v>2.1666666666666665</v>
      </c>
      <c r="D52" s="47">
        <v>1</v>
      </c>
      <c r="E52" s="47">
        <v>2.1666666666666665</v>
      </c>
    </row>
    <row r="53" spans="2:5" x14ac:dyDescent="0.3">
      <c r="B53" t="s">
        <v>176</v>
      </c>
      <c r="C53" s="47">
        <v>2.5</v>
      </c>
      <c r="D53" s="47">
        <v>1.25</v>
      </c>
      <c r="E53" s="47">
        <v>3.125</v>
      </c>
    </row>
    <row r="54" spans="2:5" x14ac:dyDescent="0.3">
      <c r="B54" t="s">
        <v>177</v>
      </c>
      <c r="C54" s="47">
        <v>3</v>
      </c>
      <c r="D54" s="47">
        <v>1.25</v>
      </c>
      <c r="E54" s="47">
        <v>3.75</v>
      </c>
    </row>
    <row r="55" spans="2:5" x14ac:dyDescent="0.3">
      <c r="B55" t="s">
        <v>178</v>
      </c>
      <c r="C55" s="47">
        <v>2.6666666666666665</v>
      </c>
      <c r="D55" s="47">
        <v>1.25</v>
      </c>
      <c r="E55" s="47">
        <v>3.333333333333333</v>
      </c>
    </row>
    <row r="56" spans="2:5" x14ac:dyDescent="0.3">
      <c r="B56" t="s">
        <v>179</v>
      </c>
      <c r="C56" s="47">
        <v>2.5</v>
      </c>
      <c r="D56" s="47">
        <v>1.25</v>
      </c>
      <c r="E56" s="47">
        <v>3.125</v>
      </c>
    </row>
    <row r="57" spans="2:5" x14ac:dyDescent="0.3">
      <c r="B57" t="s">
        <v>180</v>
      </c>
      <c r="C57" s="47">
        <v>1.3333333333333333</v>
      </c>
      <c r="D57" s="47">
        <v>1.75</v>
      </c>
      <c r="E57" s="47">
        <v>2.333333333333333</v>
      </c>
    </row>
    <row r="58" spans="2:5" x14ac:dyDescent="0.3">
      <c r="B58" t="s">
        <v>181</v>
      </c>
      <c r="C58" s="47">
        <v>1.3333333333333333</v>
      </c>
      <c r="D58" s="47">
        <v>1.25</v>
      </c>
      <c r="E58" s="47">
        <v>1.6666666666666665</v>
      </c>
    </row>
    <row r="59" spans="2:5" x14ac:dyDescent="0.3">
      <c r="B59" t="s">
        <v>182</v>
      </c>
      <c r="C59" s="47">
        <v>3.3333333333333335</v>
      </c>
      <c r="D59" s="47">
        <v>1.75</v>
      </c>
      <c r="E59" s="47">
        <v>5.8333333333333339</v>
      </c>
    </row>
    <row r="60" spans="2:5" x14ac:dyDescent="0.3">
      <c r="B60" t="s">
        <v>183</v>
      </c>
      <c r="C60" s="47">
        <v>1.8333333333333333</v>
      </c>
      <c r="D60" s="47">
        <v>1.75</v>
      </c>
      <c r="E60" s="47">
        <v>3.208333333333333</v>
      </c>
    </row>
    <row r="61" spans="2:5" x14ac:dyDescent="0.3">
      <c r="B61" t="s">
        <v>184</v>
      </c>
      <c r="C61" s="47">
        <v>1.1666666666666667</v>
      </c>
      <c r="D61" s="47">
        <v>0.75</v>
      </c>
      <c r="E61" s="47">
        <v>0.875</v>
      </c>
    </row>
    <row r="62" spans="2:5" x14ac:dyDescent="0.3">
      <c r="B62" t="s">
        <v>185</v>
      </c>
      <c r="C62" s="47">
        <v>2</v>
      </c>
      <c r="D62" s="47">
        <v>0.75</v>
      </c>
      <c r="E62" s="47">
        <v>1.5</v>
      </c>
    </row>
    <row r="63" spans="2:5" x14ac:dyDescent="0.3">
      <c r="B63" t="s">
        <v>186</v>
      </c>
      <c r="C63" s="47">
        <v>2.6666666666666665</v>
      </c>
      <c r="D63" s="47">
        <v>0.75</v>
      </c>
      <c r="E63" s="47">
        <v>2</v>
      </c>
    </row>
    <row r="64" spans="2:5" x14ac:dyDescent="0.3">
      <c r="B64" t="s">
        <v>187</v>
      </c>
      <c r="C64" s="47">
        <v>2.6666666666666665</v>
      </c>
      <c r="D64" s="47">
        <v>1.25</v>
      </c>
      <c r="E64" s="47">
        <v>3.333333333333333</v>
      </c>
    </row>
    <row r="65" spans="2:5" x14ac:dyDescent="0.3">
      <c r="B65" t="s">
        <v>146</v>
      </c>
      <c r="C65" s="47">
        <v>1.6666666666666667</v>
      </c>
      <c r="D65" s="47">
        <v>1</v>
      </c>
      <c r="E65" s="47">
        <v>1.6666666666666667</v>
      </c>
    </row>
    <row r="66" spans="2:5" x14ac:dyDescent="0.3">
      <c r="B66" t="s">
        <v>256</v>
      </c>
      <c r="C66" s="47">
        <v>2.5</v>
      </c>
      <c r="D66" s="47">
        <v>1.25</v>
      </c>
      <c r="E66" s="47">
        <v>3.125</v>
      </c>
    </row>
    <row r="67" spans="2:5" x14ac:dyDescent="0.3">
      <c r="B67" t="s">
        <v>188</v>
      </c>
      <c r="C67" s="47">
        <v>3.1666666666666665</v>
      </c>
      <c r="D67" s="47">
        <v>1.5</v>
      </c>
      <c r="E67" s="47">
        <v>4.75</v>
      </c>
    </row>
    <row r="68" spans="2:5" x14ac:dyDescent="0.3">
      <c r="B68" t="s">
        <v>189</v>
      </c>
      <c r="C68" s="47">
        <v>3</v>
      </c>
      <c r="D68" s="47">
        <v>1.25</v>
      </c>
      <c r="E68" s="47">
        <v>3.75</v>
      </c>
    </row>
    <row r="69" spans="2:5" x14ac:dyDescent="0.3">
      <c r="B69" t="s">
        <v>263</v>
      </c>
      <c r="C69" s="47">
        <v>2.17</v>
      </c>
      <c r="D69" s="47">
        <v>1.25</v>
      </c>
      <c r="E69" s="47">
        <v>2.71</v>
      </c>
    </row>
    <row r="70" spans="2:5" x14ac:dyDescent="0.3">
      <c r="B70" t="s">
        <v>264</v>
      </c>
      <c r="C70" s="47">
        <v>2.67</v>
      </c>
      <c r="D70" s="47">
        <v>1</v>
      </c>
      <c r="E70" s="47">
        <v>2.67</v>
      </c>
    </row>
    <row r="71" spans="2:5" x14ac:dyDescent="0.3">
      <c r="B71" t="s">
        <v>265</v>
      </c>
      <c r="C71" s="47">
        <v>2.83</v>
      </c>
      <c r="D71" s="47">
        <v>1</v>
      </c>
      <c r="E71" s="47">
        <v>2.83</v>
      </c>
    </row>
    <row r="72" spans="2:5" x14ac:dyDescent="0.3">
      <c r="C72" s="47"/>
      <c r="D72" s="47"/>
      <c r="E72" s="47"/>
    </row>
    <row r="73" spans="2:5" x14ac:dyDescent="0.3">
      <c r="C73" s="47"/>
      <c r="D73" s="47"/>
      <c r="E73" s="47"/>
    </row>
    <row r="74" spans="2:5" x14ac:dyDescent="0.3">
      <c r="C74" s="47"/>
      <c r="D74" s="47"/>
      <c r="E74" s="47"/>
    </row>
    <row r="75" spans="2:5" x14ac:dyDescent="0.3">
      <c r="C75" s="47"/>
      <c r="D75" s="47"/>
      <c r="E75" s="47"/>
    </row>
    <row r="76" spans="2:5" x14ac:dyDescent="0.3">
      <c r="C76" s="47"/>
      <c r="D76" s="47"/>
      <c r="E76" s="47"/>
    </row>
    <row r="77" spans="2:5" x14ac:dyDescent="0.3">
      <c r="C77" s="47"/>
      <c r="D77" s="47"/>
      <c r="E77" s="47"/>
    </row>
    <row r="78" spans="2:5" x14ac:dyDescent="0.3">
      <c r="C78" s="47"/>
      <c r="D78" s="47"/>
      <c r="E78" s="47"/>
    </row>
    <row r="79" spans="2:5" x14ac:dyDescent="0.3">
      <c r="C79" s="47"/>
      <c r="D79" s="47"/>
      <c r="E79" s="47"/>
    </row>
    <row r="80" spans="2:5" x14ac:dyDescent="0.3">
      <c r="C80" s="47"/>
      <c r="D80" s="47"/>
      <c r="E80" s="47"/>
    </row>
    <row r="81" spans="3:5" x14ac:dyDescent="0.3">
      <c r="C81" s="47"/>
      <c r="D81" s="47"/>
      <c r="E81" s="47"/>
    </row>
    <row r="82" spans="3:5" x14ac:dyDescent="0.3">
      <c r="C82" s="47"/>
      <c r="D82" s="47"/>
      <c r="E82" s="47"/>
    </row>
    <row r="83" spans="3:5" x14ac:dyDescent="0.3">
      <c r="C83" s="47"/>
      <c r="D83" s="47"/>
      <c r="E83" s="47"/>
    </row>
    <row r="84" spans="3:5" x14ac:dyDescent="0.3">
      <c r="C84" s="47"/>
      <c r="D84" s="47"/>
      <c r="E84" s="47"/>
    </row>
    <row r="85" spans="3:5" x14ac:dyDescent="0.3">
      <c r="C85" s="47"/>
      <c r="D85" s="47"/>
      <c r="E85" s="47"/>
    </row>
    <row r="86" spans="3:5" x14ac:dyDescent="0.3">
      <c r="C86" s="47"/>
      <c r="D86" s="47"/>
      <c r="E86" s="47"/>
    </row>
    <row r="87" spans="3:5" x14ac:dyDescent="0.3">
      <c r="C87" s="47"/>
      <c r="D87" s="47"/>
      <c r="E87" s="47"/>
    </row>
    <row r="88" spans="3:5" x14ac:dyDescent="0.3">
      <c r="C88" s="47"/>
      <c r="D88" s="47"/>
      <c r="E88" s="47"/>
    </row>
    <row r="89" spans="3:5" x14ac:dyDescent="0.3">
      <c r="C89" s="47"/>
      <c r="D89" s="47"/>
      <c r="E89" s="47"/>
    </row>
    <row r="90" spans="3:5" x14ac:dyDescent="0.3">
      <c r="C90" s="47"/>
      <c r="D90" s="47"/>
      <c r="E90" s="47"/>
    </row>
    <row r="91" spans="3:5" x14ac:dyDescent="0.3">
      <c r="C91" s="47"/>
      <c r="D91" s="47"/>
      <c r="E91" s="47"/>
    </row>
    <row r="92" spans="3:5" x14ac:dyDescent="0.3">
      <c r="C92" s="47"/>
      <c r="D92" s="47"/>
      <c r="E92" s="47"/>
    </row>
    <row r="93" spans="3:5" x14ac:dyDescent="0.3">
      <c r="C93" s="47"/>
      <c r="D93" s="47"/>
      <c r="E93" s="47"/>
    </row>
    <row r="94" spans="3:5" x14ac:dyDescent="0.3">
      <c r="C94" s="47"/>
      <c r="D94" s="47"/>
      <c r="E94" s="47"/>
    </row>
    <row r="95" spans="3:5" x14ac:dyDescent="0.3">
      <c r="C95" s="47"/>
      <c r="D95" s="47"/>
      <c r="E95" s="47"/>
    </row>
    <row r="96" spans="3:5" x14ac:dyDescent="0.3">
      <c r="C96" s="47"/>
      <c r="D96" s="47"/>
      <c r="E96" s="47"/>
    </row>
    <row r="97" spans="3:5" x14ac:dyDescent="0.3">
      <c r="C97" s="47"/>
      <c r="D97" s="47"/>
      <c r="E97" s="47"/>
    </row>
    <row r="98" spans="3:5" x14ac:dyDescent="0.3">
      <c r="C98" s="47"/>
      <c r="D98" s="47"/>
      <c r="E98" s="47"/>
    </row>
    <row r="99" spans="3:5" x14ac:dyDescent="0.3">
      <c r="C99" s="47"/>
      <c r="D99" s="47"/>
      <c r="E99" s="47"/>
    </row>
    <row r="100" spans="3:5" x14ac:dyDescent="0.3">
      <c r="C100" s="47"/>
      <c r="D100" s="47"/>
      <c r="E100" s="47"/>
    </row>
    <row r="101" spans="3:5" x14ac:dyDescent="0.3">
      <c r="C101" s="47"/>
      <c r="D101" s="47"/>
      <c r="E101" s="47"/>
    </row>
    <row r="102" spans="3:5" x14ac:dyDescent="0.3">
      <c r="C102" s="47"/>
      <c r="D102" s="47"/>
      <c r="E102" s="47"/>
    </row>
    <row r="103" spans="3:5" x14ac:dyDescent="0.3">
      <c r="C103" s="47"/>
      <c r="D103" s="47"/>
      <c r="E103" s="47"/>
    </row>
    <row r="104" spans="3:5" x14ac:dyDescent="0.3">
      <c r="C104" s="47"/>
      <c r="D104" s="47"/>
      <c r="E104" s="47"/>
    </row>
    <row r="105" spans="3:5" x14ac:dyDescent="0.3">
      <c r="C105" s="47"/>
      <c r="D105" s="47"/>
      <c r="E105" s="47"/>
    </row>
    <row r="106" spans="3:5" x14ac:dyDescent="0.3">
      <c r="C106" s="47"/>
      <c r="D106" s="47"/>
      <c r="E106" s="47"/>
    </row>
    <row r="107" spans="3:5" x14ac:dyDescent="0.3">
      <c r="C107" s="47"/>
      <c r="D107" s="47"/>
      <c r="E107" s="47"/>
    </row>
    <row r="108" spans="3:5" x14ac:dyDescent="0.3">
      <c r="C108" s="47"/>
      <c r="D108" s="47"/>
      <c r="E108" s="47"/>
    </row>
    <row r="109" spans="3:5" x14ac:dyDescent="0.3">
      <c r="C109" s="47"/>
      <c r="D109" s="47"/>
      <c r="E109" s="47"/>
    </row>
    <row r="110" spans="3:5" x14ac:dyDescent="0.3">
      <c r="C110" s="47"/>
      <c r="D110" s="47"/>
      <c r="E110" s="47"/>
    </row>
    <row r="111" spans="3:5" x14ac:dyDescent="0.3">
      <c r="C111" s="47"/>
      <c r="D111" s="47"/>
      <c r="E111" s="47"/>
    </row>
    <row r="112" spans="3:5" x14ac:dyDescent="0.3">
      <c r="C112" s="47"/>
      <c r="D112" s="47"/>
      <c r="E112" s="47"/>
    </row>
    <row r="113" spans="3:5" x14ac:dyDescent="0.3">
      <c r="C113" s="47"/>
      <c r="D113" s="47"/>
      <c r="E113" s="47"/>
    </row>
    <row r="114" spans="3:5" x14ac:dyDescent="0.3">
      <c r="C114" s="47"/>
      <c r="D114" s="47"/>
      <c r="E114" s="47"/>
    </row>
    <row r="115" spans="3:5" x14ac:dyDescent="0.3">
      <c r="C115" s="47"/>
      <c r="D115" s="47"/>
      <c r="E115" s="47"/>
    </row>
    <row r="116" spans="3:5" x14ac:dyDescent="0.3">
      <c r="C116" s="47"/>
      <c r="D116" s="47"/>
      <c r="E116" s="47"/>
    </row>
    <row r="117" spans="3:5" x14ac:dyDescent="0.3">
      <c r="C117" s="47"/>
      <c r="D117" s="47"/>
      <c r="E117" s="47"/>
    </row>
    <row r="118" spans="3:5" x14ac:dyDescent="0.3">
      <c r="C118" s="47"/>
      <c r="D118" s="47"/>
      <c r="E118" s="47"/>
    </row>
    <row r="119" spans="3:5" x14ac:dyDescent="0.3">
      <c r="C119" s="47"/>
      <c r="D119" s="47"/>
      <c r="E119" s="47"/>
    </row>
    <row r="120" spans="3:5" x14ac:dyDescent="0.3">
      <c r="C120" s="47"/>
      <c r="D120" s="47"/>
      <c r="E120" s="47"/>
    </row>
    <row r="121" spans="3:5" x14ac:dyDescent="0.3">
      <c r="C121" s="47"/>
      <c r="D121" s="47"/>
      <c r="E121" s="47"/>
    </row>
    <row r="122" spans="3:5" x14ac:dyDescent="0.3">
      <c r="C122" s="47"/>
      <c r="D122" s="47"/>
      <c r="E122" s="47"/>
    </row>
    <row r="123" spans="3:5" x14ac:dyDescent="0.3">
      <c r="C123" s="47"/>
      <c r="D123" s="47"/>
      <c r="E123" s="47"/>
    </row>
    <row r="124" spans="3:5" x14ac:dyDescent="0.3">
      <c r="C124" s="47"/>
      <c r="D124" s="47"/>
      <c r="E124" s="47"/>
    </row>
    <row r="125" spans="3:5" x14ac:dyDescent="0.3">
      <c r="C125" s="47"/>
      <c r="D125" s="47"/>
      <c r="E125" s="47"/>
    </row>
    <row r="126" spans="3:5" x14ac:dyDescent="0.3">
      <c r="C126" s="47"/>
      <c r="D126" s="47"/>
      <c r="E126" s="47"/>
    </row>
    <row r="127" spans="3:5" x14ac:dyDescent="0.3">
      <c r="C127" s="47"/>
      <c r="D127" s="47"/>
      <c r="E127" s="47"/>
    </row>
    <row r="128" spans="3:5" x14ac:dyDescent="0.3">
      <c r="C128" s="47"/>
      <c r="D128" s="47"/>
      <c r="E128" s="47"/>
    </row>
    <row r="129" spans="3:5" x14ac:dyDescent="0.3">
      <c r="C129" s="47"/>
      <c r="D129" s="47"/>
      <c r="E129" s="47"/>
    </row>
    <row r="130" spans="3:5" x14ac:dyDescent="0.3">
      <c r="C130" s="47"/>
      <c r="D130" s="47"/>
      <c r="E130" s="47"/>
    </row>
    <row r="131" spans="3:5" x14ac:dyDescent="0.3">
      <c r="C131" s="47"/>
      <c r="D131" s="47"/>
      <c r="E131" s="47"/>
    </row>
    <row r="132" spans="3:5" x14ac:dyDescent="0.3">
      <c r="C132" s="47"/>
      <c r="D132" s="47"/>
      <c r="E132" s="47"/>
    </row>
    <row r="133" spans="3:5" x14ac:dyDescent="0.3">
      <c r="C133" s="47"/>
      <c r="D133" s="47"/>
      <c r="E133" s="47"/>
    </row>
    <row r="134" spans="3:5" x14ac:dyDescent="0.3">
      <c r="C134" s="47"/>
      <c r="D134" s="47"/>
      <c r="E134" s="47"/>
    </row>
    <row r="135" spans="3:5" x14ac:dyDescent="0.3">
      <c r="C135" s="47"/>
      <c r="D135" s="47"/>
      <c r="E135" s="47"/>
    </row>
    <row r="136" spans="3:5" x14ac:dyDescent="0.3">
      <c r="C136" s="47"/>
      <c r="D136" s="47"/>
      <c r="E136" s="47"/>
    </row>
    <row r="137" spans="3:5" x14ac:dyDescent="0.3">
      <c r="C137" s="47"/>
      <c r="D137" s="47"/>
      <c r="E137" s="47"/>
    </row>
    <row r="138" spans="3:5" x14ac:dyDescent="0.3">
      <c r="C138" s="47"/>
      <c r="D138" s="47"/>
      <c r="E138" s="47"/>
    </row>
    <row r="139" spans="3:5" x14ac:dyDescent="0.3">
      <c r="C139" s="47"/>
      <c r="D139" s="47"/>
      <c r="E139" s="47"/>
    </row>
    <row r="140" spans="3:5" x14ac:dyDescent="0.3">
      <c r="C140" s="47"/>
      <c r="D140" s="47"/>
      <c r="E140" s="47"/>
    </row>
    <row r="141" spans="3:5" x14ac:dyDescent="0.3">
      <c r="C141" s="47"/>
      <c r="D141" s="47"/>
      <c r="E141" s="47"/>
    </row>
    <row r="142" spans="3:5" x14ac:dyDescent="0.3">
      <c r="C142" s="47"/>
      <c r="D142" s="47"/>
      <c r="E142" s="47"/>
    </row>
    <row r="143" spans="3:5" x14ac:dyDescent="0.3">
      <c r="C143" s="47"/>
      <c r="D143" s="47"/>
      <c r="E143" s="47"/>
    </row>
    <row r="144" spans="3:5" x14ac:dyDescent="0.3">
      <c r="C144" s="47"/>
      <c r="D144" s="47"/>
      <c r="E144" s="47"/>
    </row>
    <row r="145" spans="3:5" x14ac:dyDescent="0.3">
      <c r="C145" s="47"/>
      <c r="D145" s="47"/>
      <c r="E145" s="47"/>
    </row>
    <row r="146" spans="3:5" x14ac:dyDescent="0.3">
      <c r="C146" s="47"/>
      <c r="D146" s="47"/>
      <c r="E146" s="47"/>
    </row>
    <row r="147" spans="3:5" x14ac:dyDescent="0.3">
      <c r="C147" s="47"/>
      <c r="D147" s="47"/>
      <c r="E147" s="47"/>
    </row>
    <row r="148" spans="3:5" x14ac:dyDescent="0.3">
      <c r="C148" s="47"/>
      <c r="D148" s="47"/>
      <c r="E148" s="47"/>
    </row>
    <row r="149" spans="3:5" x14ac:dyDescent="0.3">
      <c r="C149" s="47"/>
      <c r="D149" s="47"/>
      <c r="E149" s="47"/>
    </row>
    <row r="150" spans="3:5" x14ac:dyDescent="0.3">
      <c r="C150" s="47"/>
      <c r="D150" s="47"/>
      <c r="E150" s="47"/>
    </row>
    <row r="151" spans="3:5" x14ac:dyDescent="0.3">
      <c r="C151" s="47"/>
      <c r="D151" s="47"/>
      <c r="E151" s="47"/>
    </row>
    <row r="152" spans="3:5" x14ac:dyDescent="0.3">
      <c r="C152" s="47"/>
      <c r="D152" s="47"/>
      <c r="E152" s="47"/>
    </row>
    <row r="153" spans="3:5" x14ac:dyDescent="0.3">
      <c r="C153" s="47"/>
      <c r="D153" s="47"/>
      <c r="E153" s="47"/>
    </row>
    <row r="154" spans="3:5" x14ac:dyDescent="0.3">
      <c r="C154" s="47"/>
      <c r="D154" s="47"/>
      <c r="E154" s="47"/>
    </row>
    <row r="155" spans="3:5" x14ac:dyDescent="0.3">
      <c r="C155" s="47"/>
      <c r="D155" s="47"/>
      <c r="E155" s="47"/>
    </row>
    <row r="156" spans="3:5" x14ac:dyDescent="0.3">
      <c r="C156" s="47"/>
      <c r="D156" s="47"/>
      <c r="E156" s="47"/>
    </row>
    <row r="157" spans="3:5" x14ac:dyDescent="0.3">
      <c r="C157" s="47"/>
      <c r="D157" s="47"/>
      <c r="E157" s="47"/>
    </row>
    <row r="158" spans="3:5" x14ac:dyDescent="0.3">
      <c r="C158" s="47"/>
      <c r="D158" s="47"/>
      <c r="E158" s="47"/>
    </row>
    <row r="159" spans="3:5" x14ac:dyDescent="0.3">
      <c r="C159" s="47"/>
      <c r="D159" s="47"/>
      <c r="E159" s="47"/>
    </row>
    <row r="160" spans="3:5" x14ac:dyDescent="0.3">
      <c r="C160" s="47"/>
      <c r="D160" s="47"/>
      <c r="E160" s="47"/>
    </row>
    <row r="161" spans="3:5" x14ac:dyDescent="0.3">
      <c r="C161" s="47"/>
      <c r="D161" s="47"/>
      <c r="E161" s="47"/>
    </row>
    <row r="162" spans="3:5" x14ac:dyDescent="0.3">
      <c r="C162" s="47"/>
      <c r="D162" s="47"/>
      <c r="E162" s="47"/>
    </row>
    <row r="163" spans="3:5" x14ac:dyDescent="0.3">
      <c r="C163" s="47"/>
      <c r="D163" s="47"/>
      <c r="E163" s="47"/>
    </row>
    <row r="164" spans="3:5" x14ac:dyDescent="0.3">
      <c r="C164" s="47"/>
      <c r="D164" s="47"/>
      <c r="E164" s="47"/>
    </row>
    <row r="165" spans="3:5" x14ac:dyDescent="0.3">
      <c r="C165" s="47"/>
      <c r="D165" s="47"/>
      <c r="E165" s="47"/>
    </row>
    <row r="166" spans="3:5" x14ac:dyDescent="0.3">
      <c r="C166" s="47"/>
      <c r="D166" s="47"/>
      <c r="E166" s="47"/>
    </row>
    <row r="167" spans="3:5" x14ac:dyDescent="0.3">
      <c r="C167" s="47"/>
      <c r="D167" s="47"/>
      <c r="E167" s="47"/>
    </row>
    <row r="168" spans="3:5" x14ac:dyDescent="0.3">
      <c r="C168" s="47"/>
      <c r="D168" s="47"/>
      <c r="E168" s="47"/>
    </row>
    <row r="169" spans="3:5" x14ac:dyDescent="0.3">
      <c r="C169" s="47"/>
      <c r="D169" s="47"/>
      <c r="E169" s="47"/>
    </row>
    <row r="170" spans="3:5" x14ac:dyDescent="0.3">
      <c r="C170" s="47"/>
      <c r="D170" s="47"/>
      <c r="E170" s="47"/>
    </row>
    <row r="171" spans="3:5" x14ac:dyDescent="0.3">
      <c r="C171" s="47"/>
      <c r="D171" s="47"/>
      <c r="E171" s="47"/>
    </row>
    <row r="172" spans="3:5" x14ac:dyDescent="0.3">
      <c r="C172" s="47"/>
      <c r="D172" s="47"/>
      <c r="E172" s="47"/>
    </row>
    <row r="173" spans="3:5" x14ac:dyDescent="0.3">
      <c r="C173" s="47"/>
      <c r="D173" s="47"/>
      <c r="E173" s="47"/>
    </row>
    <row r="174" spans="3:5" x14ac:dyDescent="0.3">
      <c r="C174" s="47"/>
      <c r="D174" s="47"/>
      <c r="E174" s="47"/>
    </row>
    <row r="175" spans="3:5" x14ac:dyDescent="0.3">
      <c r="C175" s="47"/>
      <c r="D175" s="47"/>
      <c r="E175" s="47"/>
    </row>
    <row r="176" spans="3:5" x14ac:dyDescent="0.3">
      <c r="C176" s="47"/>
      <c r="D176" s="47"/>
      <c r="E176" s="47"/>
    </row>
    <row r="177" spans="3:5" x14ac:dyDescent="0.3">
      <c r="C177" s="47"/>
      <c r="D177" s="47"/>
      <c r="E177" s="47"/>
    </row>
    <row r="178" spans="3:5" x14ac:dyDescent="0.3">
      <c r="C178" s="47"/>
      <c r="D178" s="47"/>
      <c r="E178" s="47"/>
    </row>
    <row r="179" spans="3:5" x14ac:dyDescent="0.3">
      <c r="C179" s="47"/>
      <c r="D179" s="47"/>
      <c r="E179" s="47"/>
    </row>
    <row r="180" spans="3:5" x14ac:dyDescent="0.3">
      <c r="C180" s="47"/>
      <c r="D180" s="47"/>
      <c r="E180" s="47"/>
    </row>
    <row r="181" spans="3:5" x14ac:dyDescent="0.3">
      <c r="C181" s="47"/>
      <c r="D181" s="47"/>
      <c r="E181" s="47"/>
    </row>
    <row r="182" spans="3:5" x14ac:dyDescent="0.3">
      <c r="C182" s="47"/>
      <c r="D182" s="47"/>
      <c r="E182" s="47"/>
    </row>
    <row r="183" spans="3:5" x14ac:dyDescent="0.3">
      <c r="C183" s="47"/>
      <c r="D183" s="47"/>
      <c r="E183" s="47"/>
    </row>
    <row r="184" spans="3:5" x14ac:dyDescent="0.3">
      <c r="C184" s="47"/>
      <c r="D184" s="47"/>
      <c r="E184" s="47"/>
    </row>
    <row r="185" spans="3:5" x14ac:dyDescent="0.3">
      <c r="C185" s="47"/>
      <c r="D185" s="47"/>
      <c r="E185" s="47"/>
    </row>
    <row r="186" spans="3:5" x14ac:dyDescent="0.3">
      <c r="C186" s="47"/>
      <c r="D186" s="47"/>
      <c r="E186" s="47"/>
    </row>
    <row r="187" spans="3:5" x14ac:dyDescent="0.3">
      <c r="C187" s="47"/>
      <c r="D187" s="47"/>
      <c r="E187" s="47"/>
    </row>
    <row r="188" spans="3:5" x14ac:dyDescent="0.3">
      <c r="C188" s="47"/>
      <c r="D188" s="47"/>
      <c r="E188" s="47"/>
    </row>
    <row r="189" spans="3:5" x14ac:dyDescent="0.3">
      <c r="C189" s="47"/>
      <c r="D189" s="47"/>
      <c r="E189" s="47"/>
    </row>
    <row r="190" spans="3:5" x14ac:dyDescent="0.3">
      <c r="C190" s="47"/>
      <c r="D190" s="47"/>
      <c r="E190" s="47"/>
    </row>
    <row r="191" spans="3:5" x14ac:dyDescent="0.3">
      <c r="C191" s="47"/>
      <c r="D191" s="47"/>
      <c r="E191" s="47"/>
    </row>
    <row r="192" spans="3:5" x14ac:dyDescent="0.3">
      <c r="C192" s="47"/>
      <c r="D192" s="47"/>
      <c r="E192" s="47"/>
    </row>
    <row r="193" spans="3:5" x14ac:dyDescent="0.3">
      <c r="C193" s="47"/>
      <c r="D193" s="47"/>
      <c r="E193" s="47"/>
    </row>
    <row r="194" spans="3:5" x14ac:dyDescent="0.3">
      <c r="C194" s="47"/>
      <c r="D194" s="47"/>
      <c r="E194" s="47"/>
    </row>
    <row r="195" spans="3:5" x14ac:dyDescent="0.3">
      <c r="C195" s="47"/>
      <c r="D195" s="47"/>
      <c r="E195" s="47"/>
    </row>
    <row r="196" spans="3:5" x14ac:dyDescent="0.3">
      <c r="C196" s="47"/>
      <c r="D196" s="47"/>
      <c r="E196" s="47"/>
    </row>
    <row r="197" spans="3:5" x14ac:dyDescent="0.3">
      <c r="C197" s="47"/>
      <c r="D197" s="47"/>
      <c r="E197" s="47"/>
    </row>
    <row r="198" spans="3:5" x14ac:dyDescent="0.3">
      <c r="C198" s="47"/>
      <c r="D198" s="47"/>
      <c r="E198" s="47"/>
    </row>
    <row r="199" spans="3:5" x14ac:dyDescent="0.3">
      <c r="C199" s="47"/>
      <c r="D199" s="47"/>
      <c r="E199" s="47"/>
    </row>
    <row r="200" spans="3:5" x14ac:dyDescent="0.3">
      <c r="C200" s="47"/>
      <c r="D200" s="47"/>
      <c r="E200" s="47"/>
    </row>
    <row r="201" spans="3:5" x14ac:dyDescent="0.3">
      <c r="C201" s="47"/>
      <c r="D201" s="47"/>
      <c r="E201" s="47"/>
    </row>
    <row r="202" spans="3:5" x14ac:dyDescent="0.3">
      <c r="C202" s="47"/>
      <c r="D202" s="47"/>
      <c r="E202" s="47"/>
    </row>
    <row r="203" spans="3:5" x14ac:dyDescent="0.3">
      <c r="C203" s="47"/>
      <c r="D203" s="47"/>
      <c r="E203" s="47"/>
    </row>
    <row r="204" spans="3:5" x14ac:dyDescent="0.3">
      <c r="C204" s="47"/>
      <c r="D204" s="47"/>
      <c r="E204" s="47"/>
    </row>
    <row r="205" spans="3:5" x14ac:dyDescent="0.3">
      <c r="C205" s="47"/>
      <c r="D205" s="47"/>
      <c r="E205" s="47"/>
    </row>
    <row r="206" spans="3:5" x14ac:dyDescent="0.3">
      <c r="C206" s="47"/>
      <c r="D206" s="47"/>
      <c r="E206" s="47"/>
    </row>
    <row r="207" spans="3:5" x14ac:dyDescent="0.3">
      <c r="C207" s="47"/>
      <c r="D207" s="47"/>
      <c r="E207" s="47"/>
    </row>
    <row r="208" spans="3:5" x14ac:dyDescent="0.3">
      <c r="C208" s="47"/>
      <c r="D208" s="47"/>
      <c r="E208" s="47"/>
    </row>
    <row r="209" spans="3:5" x14ac:dyDescent="0.3">
      <c r="C209" s="47"/>
      <c r="D209" s="47"/>
      <c r="E209" s="47"/>
    </row>
    <row r="210" spans="3:5" x14ac:dyDescent="0.3">
      <c r="C210" s="47"/>
      <c r="D210" s="47"/>
      <c r="E210" s="47"/>
    </row>
    <row r="211" spans="3:5" x14ac:dyDescent="0.3">
      <c r="C211" s="47"/>
      <c r="D211" s="47"/>
      <c r="E211" s="47"/>
    </row>
    <row r="212" spans="3:5" x14ac:dyDescent="0.3">
      <c r="C212" s="47"/>
      <c r="D212" s="47"/>
      <c r="E212" s="47"/>
    </row>
    <row r="213" spans="3:5" x14ac:dyDescent="0.3">
      <c r="C213" s="47"/>
      <c r="D213" s="47"/>
      <c r="E213" s="47"/>
    </row>
    <row r="214" spans="3:5" x14ac:dyDescent="0.3">
      <c r="C214" s="47"/>
      <c r="D214" s="47"/>
      <c r="E214" s="47"/>
    </row>
    <row r="215" spans="3:5" x14ac:dyDescent="0.3">
      <c r="C215" s="47"/>
      <c r="D215" s="47"/>
      <c r="E215" s="47"/>
    </row>
    <row r="216" spans="3:5" x14ac:dyDescent="0.3">
      <c r="C216" s="47"/>
      <c r="D216" s="47"/>
      <c r="E216" s="47"/>
    </row>
    <row r="217" spans="3:5" x14ac:dyDescent="0.3">
      <c r="C217" s="47"/>
      <c r="D217" s="47"/>
      <c r="E217" s="47"/>
    </row>
    <row r="218" spans="3:5" x14ac:dyDescent="0.3">
      <c r="C218" s="47"/>
      <c r="D218" s="47"/>
      <c r="E218" s="47"/>
    </row>
    <row r="219" spans="3:5" x14ac:dyDescent="0.3">
      <c r="C219" s="47"/>
      <c r="D219" s="47"/>
      <c r="E219" s="47"/>
    </row>
    <row r="220" spans="3:5" x14ac:dyDescent="0.3">
      <c r="C220" s="47"/>
      <c r="D220" s="47"/>
      <c r="E220" s="47"/>
    </row>
    <row r="221" spans="3:5" x14ac:dyDescent="0.3">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72"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Schede'!B28,"non utilizzata")</f>
        <v>17</v>
      </c>
      <c r="D2" s="107" t="s">
        <v>80</v>
      </c>
      <c r="E2" s="108"/>
      <c r="F2" s="67" t="s">
        <v>36</v>
      </c>
      <c r="H2" t="s">
        <v>36</v>
      </c>
    </row>
    <row r="3" spans="1:8" ht="45" customHeight="1" thickBot="1" x14ac:dyDescent="0.35">
      <c r="A3" s="114" t="s">
        <v>13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2.6666666666666665</v>
      </c>
    </row>
    <row r="45" spans="1:8" ht="30" customHeight="1" thickBot="1" x14ac:dyDescent="0.35">
      <c r="A45" s="34"/>
      <c r="B45" s="35"/>
    </row>
    <row r="46" spans="1:8" ht="30" customHeight="1" thickBot="1" x14ac:dyDescent="0.35">
      <c r="A46" s="112" t="s">
        <v>119</v>
      </c>
      <c r="B46" s="120"/>
    </row>
    <row r="47" spans="1:8" ht="84" customHeight="1" thickBot="1" x14ac:dyDescent="0.35">
      <c r="A47" s="118" t="s">
        <v>217</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Schede'!B29,"non utilizzata")</f>
        <v>18</v>
      </c>
      <c r="D2" s="107" t="s">
        <v>80</v>
      </c>
      <c r="E2" s="108"/>
      <c r="F2" s="67" t="s">
        <v>36</v>
      </c>
      <c r="H2" t="s">
        <v>36</v>
      </c>
    </row>
    <row r="3" spans="1:8" ht="45" customHeight="1" thickBot="1" x14ac:dyDescent="0.35">
      <c r="A3" s="114" t="s">
        <v>14</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1.8333333333333333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106</v>
      </c>
      <c r="G29" s="11" t="s">
        <v>66</v>
      </c>
      <c r="H29">
        <v>5</v>
      </c>
    </row>
    <row r="30" spans="1:8" ht="30" customHeight="1" thickBot="1" x14ac:dyDescent="0.35">
      <c r="A30" s="15" t="s">
        <v>49</v>
      </c>
      <c r="B30" s="30">
        <f>VLOOKUP(B29,G38:H43,2,FALSE)</f>
        <v>5</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2.25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4.125</v>
      </c>
    </row>
    <row r="45" spans="1:8" ht="30" customHeight="1" thickBot="1" x14ac:dyDescent="0.35">
      <c r="A45" s="34"/>
      <c r="B45" s="35"/>
    </row>
    <row r="46" spans="1:8" ht="30" customHeight="1" thickBot="1" x14ac:dyDescent="0.35">
      <c r="A46" s="112" t="s">
        <v>119</v>
      </c>
      <c r="B46" s="120"/>
    </row>
    <row r="47" spans="1:8" ht="81" customHeight="1" thickBot="1" x14ac:dyDescent="0.35">
      <c r="A47" s="118" t="s">
        <v>218</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Schede'!B30,"non utilizzata")</f>
        <v>19</v>
      </c>
      <c r="D2" s="107" t="s">
        <v>80</v>
      </c>
      <c r="E2" s="108"/>
      <c r="F2" s="67" t="s">
        <v>36</v>
      </c>
      <c r="H2" t="s">
        <v>36</v>
      </c>
    </row>
    <row r="3" spans="1:8" ht="45" customHeight="1" thickBot="1" x14ac:dyDescent="0.35">
      <c r="A3" s="114" t="s">
        <v>15</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12" t="s">
        <v>119</v>
      </c>
      <c r="B46" s="120"/>
    </row>
    <row r="47" spans="1:8" ht="40.5" customHeight="1" thickBot="1" x14ac:dyDescent="0.35">
      <c r="A47" s="118" t="s">
        <v>219</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Schede'!B31,"non utilizzata")</f>
        <v>20</v>
      </c>
      <c r="D2" s="107" t="s">
        <v>80</v>
      </c>
      <c r="E2" s="108"/>
      <c r="F2" s="67" t="s">
        <v>36</v>
      </c>
      <c r="H2" t="s">
        <v>36</v>
      </c>
    </row>
    <row r="3" spans="1:8" ht="45" customHeight="1" thickBot="1" x14ac:dyDescent="0.35">
      <c r="A3" s="114" t="s">
        <v>124</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2.8333333333333335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3.541666666666667</v>
      </c>
    </row>
    <row r="45" spans="1:8" ht="30" customHeight="1" thickBot="1" x14ac:dyDescent="0.35">
      <c r="A45" s="34"/>
      <c r="B45" s="35"/>
    </row>
    <row r="46" spans="1:8" ht="30" customHeight="1" thickBot="1" x14ac:dyDescent="0.35">
      <c r="A46" s="112" t="s">
        <v>119</v>
      </c>
      <c r="B46" s="120"/>
    </row>
    <row r="47" spans="1:8" ht="40.5" customHeight="1" thickBot="1" x14ac:dyDescent="0.35">
      <c r="A47" s="118" t="s">
        <v>219</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Schede'!B32,"non utilizzata")</f>
        <v>21</v>
      </c>
      <c r="D2" s="107" t="s">
        <v>80</v>
      </c>
      <c r="E2" s="108"/>
      <c r="F2" s="67" t="s">
        <v>36</v>
      </c>
      <c r="H2" t="s">
        <v>36</v>
      </c>
    </row>
    <row r="3" spans="1:8" ht="45" customHeight="1" thickBot="1" x14ac:dyDescent="0.35">
      <c r="A3" s="114" t="s">
        <v>125</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73</v>
      </c>
      <c r="G22" s="7" t="s">
        <v>77</v>
      </c>
      <c r="H22" t="s">
        <v>76</v>
      </c>
    </row>
    <row r="23" spans="1:8" ht="30" customHeight="1" thickBot="1" x14ac:dyDescent="0.35">
      <c r="A23" s="15" t="s">
        <v>49</v>
      </c>
      <c r="B23" s="30">
        <f>VLOOKUP(B22,G31:H36,2,FALSE)</f>
        <v>5</v>
      </c>
      <c r="G23" s="11" t="s">
        <v>61</v>
      </c>
      <c r="H23">
        <v>1</v>
      </c>
    </row>
    <row r="24" spans="1:8" ht="30" customHeight="1" thickBot="1" x14ac:dyDescent="0.35">
      <c r="A24" s="19" t="s">
        <v>74</v>
      </c>
      <c r="B24" s="31">
        <f>IFERROR((B8+B11+B14+B17+B20+B23)/6,"-")</f>
        <v>3.3333333333333335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4.166666666666667</v>
      </c>
    </row>
    <row r="45" spans="1:8" ht="30" customHeight="1" thickBot="1" x14ac:dyDescent="0.35">
      <c r="A45" s="34"/>
      <c r="B45" s="35"/>
    </row>
    <row r="46" spans="1:8" ht="30" customHeight="1" thickBot="1" x14ac:dyDescent="0.35">
      <c r="A46" s="112" t="s">
        <v>119</v>
      </c>
      <c r="B46" s="120"/>
    </row>
    <row r="47" spans="1:8" ht="66" customHeight="1" thickBot="1" x14ac:dyDescent="0.35">
      <c r="A47" s="118" t="s">
        <v>220</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Schede'!B33,"non utilizzata")</f>
        <v>22</v>
      </c>
      <c r="D2" s="107" t="s">
        <v>80</v>
      </c>
      <c r="E2" s="108"/>
      <c r="F2" s="67" t="s">
        <v>36</v>
      </c>
      <c r="H2" t="s">
        <v>36</v>
      </c>
    </row>
    <row r="3" spans="1:8" ht="45" customHeight="1" thickBot="1" x14ac:dyDescent="0.35">
      <c r="A3" s="114" t="s">
        <v>126</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12" t="s">
        <v>119</v>
      </c>
      <c r="B46" s="120"/>
    </row>
    <row r="47" spans="1:8" ht="54.75" customHeight="1" thickBot="1" x14ac:dyDescent="0.35">
      <c r="A47" s="118" t="s">
        <v>221</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Schede'!B34,"non utilizzata")</f>
        <v>23</v>
      </c>
      <c r="D2" s="107" t="s">
        <v>80</v>
      </c>
      <c r="E2" s="108"/>
      <c r="F2" s="67" t="s">
        <v>36</v>
      </c>
      <c r="H2" t="s">
        <v>36</v>
      </c>
    </row>
    <row r="3" spans="1:8" ht="45" customHeight="1" thickBot="1" x14ac:dyDescent="0.35">
      <c r="A3" s="114" t="s">
        <v>16</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v>
      </c>
    </row>
    <row r="45" spans="1:8" ht="30" customHeight="1" thickBot="1" x14ac:dyDescent="0.35">
      <c r="A45" s="34"/>
      <c r="B45" s="35"/>
    </row>
    <row r="46" spans="1:8" ht="30" customHeight="1" thickBot="1" x14ac:dyDescent="0.35">
      <c r="A46" s="112" t="s">
        <v>119</v>
      </c>
      <c r="B46" s="120"/>
    </row>
    <row r="47" spans="1:8" ht="84" customHeight="1" thickBot="1" x14ac:dyDescent="0.35">
      <c r="A47" s="118" t="s">
        <v>223</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Schede'!B35,"non utilizzata")</f>
        <v>24</v>
      </c>
      <c r="D2" s="107" t="s">
        <v>80</v>
      </c>
      <c r="E2" s="108"/>
      <c r="F2" s="67" t="s">
        <v>36</v>
      </c>
      <c r="H2" t="s">
        <v>36</v>
      </c>
    </row>
    <row r="3" spans="1:8" ht="45" customHeight="1" thickBot="1" x14ac:dyDescent="0.35">
      <c r="A3" s="114" t="s">
        <v>17</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12" t="s">
        <v>119</v>
      </c>
      <c r="B46" s="120"/>
    </row>
    <row r="47" spans="1:8" ht="67.5" customHeight="1" thickBot="1" x14ac:dyDescent="0.35">
      <c r="A47" s="118" t="s">
        <v>246</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Schede'!B36,"non utilizzata")</f>
        <v>25</v>
      </c>
      <c r="D2" s="107" t="s">
        <v>80</v>
      </c>
      <c r="E2" s="108"/>
      <c r="F2" s="67" t="s">
        <v>36</v>
      </c>
      <c r="H2" t="s">
        <v>36</v>
      </c>
    </row>
    <row r="3" spans="1:8" ht="45" customHeight="1" thickBot="1" x14ac:dyDescent="0.35">
      <c r="A3" s="114" t="s">
        <v>18</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12" t="s">
        <v>119</v>
      </c>
      <c r="B46" s="120"/>
    </row>
    <row r="47" spans="1:8" ht="65.25" customHeight="1" thickBot="1" x14ac:dyDescent="0.35">
      <c r="A47" s="118" t="s">
        <v>247</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Schede'!B37,"non utilizzata")</f>
        <v>26</v>
      </c>
      <c r="D2" s="107" t="s">
        <v>80</v>
      </c>
      <c r="E2" s="108"/>
      <c r="F2" s="67" t="s">
        <v>36</v>
      </c>
      <c r="H2" t="s">
        <v>36</v>
      </c>
    </row>
    <row r="3" spans="1:8" ht="45" customHeight="1" thickBot="1" x14ac:dyDescent="0.35">
      <c r="A3" s="114" t="s">
        <v>19</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12" t="s">
        <v>119</v>
      </c>
      <c r="B46" s="120"/>
    </row>
    <row r="47" spans="1:8" ht="65.25" customHeight="1" thickBot="1" x14ac:dyDescent="0.35">
      <c r="A47" s="118" t="s">
        <v>248</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49" zoomScaleNormal="100" zoomScaleSheetLayoutView="100" workbookViewId="0">
      <selection activeCell="B58" sqref="B58"/>
    </sheetView>
  </sheetViews>
  <sheetFormatPr defaultRowHeight="14.4" x14ac:dyDescent="0.3"/>
  <cols>
    <col min="1" max="1" width="4.6640625" style="40" customWidth="1"/>
    <col min="2" max="2" width="69.5546875" style="59" customWidth="1"/>
    <col min="3" max="3" width="100.6640625" style="60" customWidth="1"/>
    <col min="4" max="4" width="2.109375" customWidth="1"/>
    <col min="5" max="5" width="23.6640625" customWidth="1"/>
    <col min="6" max="6" width="43.88671875" bestFit="1" customWidth="1"/>
    <col min="7" max="7" width="42.88671875" bestFit="1" customWidth="1"/>
    <col min="8" max="8" width="41.6640625" bestFit="1" customWidth="1"/>
    <col min="9" max="9" width="44.109375" bestFit="1" customWidth="1"/>
    <col min="10" max="10" width="42.5546875" bestFit="1" customWidth="1"/>
    <col min="11" max="11" width="70" bestFit="1" customWidth="1"/>
    <col min="12" max="12" width="49.88671875" bestFit="1" customWidth="1"/>
    <col min="13" max="13" width="71.33203125" bestFit="1" customWidth="1"/>
    <col min="14" max="14" width="38.5546875" bestFit="1" customWidth="1"/>
    <col min="15" max="15" width="23.44140625" bestFit="1" customWidth="1"/>
    <col min="16" max="16" width="24.33203125" bestFit="1" customWidth="1"/>
    <col min="17" max="17" width="30.109375" bestFit="1" customWidth="1"/>
    <col min="18" max="18" width="46.88671875" bestFit="1" customWidth="1"/>
    <col min="19" max="19" width="21" bestFit="1" customWidth="1"/>
    <col min="20" max="20" width="30.6640625" bestFit="1" customWidth="1"/>
    <col min="21" max="21" width="44.109375" bestFit="1" customWidth="1"/>
    <col min="22" max="22" width="31.33203125" bestFit="1" customWidth="1"/>
    <col min="23" max="23" width="26.5546875" bestFit="1" customWidth="1"/>
    <col min="24" max="24" width="25" bestFit="1" customWidth="1"/>
    <col min="25" max="25" width="37.6640625" bestFit="1" customWidth="1"/>
    <col min="26" max="26" width="34.5546875" bestFit="1" customWidth="1"/>
    <col min="27" max="27" width="24.5546875" bestFit="1" customWidth="1"/>
    <col min="28" max="28" width="22.109375" bestFit="1" customWidth="1"/>
    <col min="29" max="29" width="44.88671875" bestFit="1" customWidth="1"/>
    <col min="30" max="30" width="39.109375" bestFit="1" customWidth="1"/>
    <col min="31" max="31" width="73.88671875" bestFit="1" customWidth="1"/>
    <col min="32" max="32" width="72" bestFit="1" customWidth="1"/>
    <col min="33" max="33" width="53.109375" bestFit="1" customWidth="1"/>
    <col min="34" max="34" width="22.109375" bestFit="1" customWidth="1"/>
    <col min="35" max="35" width="26.6640625" bestFit="1" customWidth="1"/>
    <col min="36" max="36" width="32.109375" bestFit="1" customWidth="1"/>
    <col min="37" max="37" width="32.44140625" bestFit="1" customWidth="1"/>
    <col min="38" max="38" width="37.5546875" bestFit="1" customWidth="1"/>
    <col min="39" max="39" width="36.88671875" bestFit="1" customWidth="1"/>
    <col min="40" max="40" width="23.6640625" bestFit="1" customWidth="1"/>
    <col min="41" max="41" width="32.109375" bestFit="1" customWidth="1"/>
  </cols>
  <sheetData>
    <row r="1" spans="1:5" s="45" customFormat="1" x14ac:dyDescent="0.3">
      <c r="A1" s="40"/>
      <c r="B1" s="59"/>
      <c r="C1" s="60"/>
    </row>
    <row r="2" spans="1:5" s="45" customFormat="1" ht="36.75" customHeight="1" thickBot="1" x14ac:dyDescent="0.35">
      <c r="A2" s="40"/>
      <c r="B2" s="59"/>
      <c r="C2" s="60"/>
    </row>
    <row r="3" spans="1:5" s="45" customFormat="1" ht="51.75" customHeight="1" thickBot="1" x14ac:dyDescent="0.35">
      <c r="A3" s="40"/>
      <c r="B3" s="59"/>
      <c r="C3" s="60"/>
      <c r="E3" s="69" t="s">
        <v>81</v>
      </c>
    </row>
    <row r="4" spans="1:5" s="45" customFormat="1" ht="6.75" customHeight="1" thickBot="1" x14ac:dyDescent="0.35">
      <c r="A4" s="40"/>
      <c r="B4" s="59"/>
      <c r="C4" s="60"/>
      <c r="E4" s="70"/>
    </row>
    <row r="5" spans="1:5" s="45" customFormat="1" ht="48" customHeight="1" thickBot="1" x14ac:dyDescent="0.35">
      <c r="A5" s="40"/>
      <c r="B5" s="71" t="s">
        <v>250</v>
      </c>
      <c r="C5" s="71" t="s">
        <v>251</v>
      </c>
      <c r="E5" s="69" t="s">
        <v>254</v>
      </c>
    </row>
    <row r="6" spans="1:5" s="45" customFormat="1" x14ac:dyDescent="0.3">
      <c r="A6" s="40"/>
      <c r="B6" s="72"/>
      <c r="C6" s="72"/>
      <c r="D6"/>
    </row>
    <row r="7" spans="1:5" s="45" customFormat="1" ht="43.2" x14ac:dyDescent="0.3">
      <c r="A7" s="40"/>
      <c r="B7" s="72" t="s">
        <v>195</v>
      </c>
      <c r="C7" s="72" t="s">
        <v>257</v>
      </c>
      <c r="D7"/>
    </row>
    <row r="8" spans="1:5" s="45" customFormat="1" ht="57.6" x14ac:dyDescent="0.3">
      <c r="A8" s="40"/>
      <c r="B8" s="72" t="s">
        <v>142</v>
      </c>
      <c r="C8" s="72" t="s">
        <v>204</v>
      </c>
      <c r="D8"/>
    </row>
    <row r="9" spans="1:5" s="45" customFormat="1" ht="72" x14ac:dyDescent="0.3">
      <c r="A9" s="40"/>
      <c r="B9" s="72" t="s">
        <v>196</v>
      </c>
      <c r="C9" s="72" t="s">
        <v>205</v>
      </c>
      <c r="D9"/>
    </row>
    <row r="10" spans="1:5" s="45" customFormat="1" ht="86.4" x14ac:dyDescent="0.3">
      <c r="A10" s="40"/>
      <c r="B10" s="72" t="s">
        <v>197</v>
      </c>
      <c r="C10" s="72" t="s">
        <v>206</v>
      </c>
      <c r="D10"/>
    </row>
    <row r="11" spans="1:5" s="45" customFormat="1" ht="86.4" x14ac:dyDescent="0.3">
      <c r="A11" s="40"/>
      <c r="B11" s="72" t="s">
        <v>198</v>
      </c>
      <c r="C11" s="72" t="s">
        <v>206</v>
      </c>
      <c r="D11"/>
    </row>
    <row r="12" spans="1:5" s="45" customFormat="1" ht="43.2" x14ac:dyDescent="0.3">
      <c r="A12" s="40"/>
      <c r="B12" s="72" t="s">
        <v>199</v>
      </c>
      <c r="C12" s="72" t="s">
        <v>207</v>
      </c>
      <c r="D12"/>
    </row>
    <row r="13" spans="1:5" s="45" customFormat="1" ht="57.6" x14ac:dyDescent="0.3">
      <c r="A13" s="40"/>
      <c r="B13" s="72" t="s">
        <v>200</v>
      </c>
      <c r="C13" s="72" t="s">
        <v>208</v>
      </c>
      <c r="D13"/>
    </row>
    <row r="14" spans="1:5" s="45" customFormat="1" ht="86.4" x14ac:dyDescent="0.3">
      <c r="A14" s="40"/>
      <c r="B14" s="72" t="s">
        <v>201</v>
      </c>
      <c r="C14" s="72" t="s">
        <v>209</v>
      </c>
      <c r="D14"/>
    </row>
    <row r="15" spans="1:5" s="45" customFormat="1" ht="72" x14ac:dyDescent="0.3">
      <c r="A15" s="40"/>
      <c r="B15" s="72" t="s">
        <v>202</v>
      </c>
      <c r="C15" s="72" t="s">
        <v>210</v>
      </c>
      <c r="D15"/>
    </row>
    <row r="16" spans="1:5" s="45" customFormat="1" ht="72" x14ac:dyDescent="0.3">
      <c r="A16" s="40"/>
      <c r="B16" s="72" t="s">
        <v>153</v>
      </c>
      <c r="C16" s="72" t="s">
        <v>210</v>
      </c>
      <c r="D16"/>
    </row>
    <row r="17" spans="1:4" s="45" customFormat="1" ht="28.8" x14ac:dyDescent="0.3">
      <c r="A17" s="40"/>
      <c r="B17" s="72" t="s">
        <v>154</v>
      </c>
      <c r="C17" s="72" t="s">
        <v>211</v>
      </c>
      <c r="D17"/>
    </row>
    <row r="18" spans="1:4" s="45" customFormat="1" ht="72" x14ac:dyDescent="0.3">
      <c r="A18" s="40"/>
      <c r="B18" s="72" t="s">
        <v>155</v>
      </c>
      <c r="C18" s="72" t="s">
        <v>212</v>
      </c>
      <c r="D18"/>
    </row>
    <row r="19" spans="1:4" s="45" customFormat="1" ht="57.6" x14ac:dyDescent="0.3">
      <c r="A19" s="40"/>
      <c r="B19" s="72" t="s">
        <v>156</v>
      </c>
      <c r="C19" s="72" t="s">
        <v>213</v>
      </c>
      <c r="D19"/>
    </row>
    <row r="20" spans="1:4" s="45" customFormat="1" ht="86.4" x14ac:dyDescent="0.3">
      <c r="A20" s="40"/>
      <c r="B20" s="72" t="s">
        <v>157</v>
      </c>
      <c r="C20" s="72" t="s">
        <v>214</v>
      </c>
      <c r="D20"/>
    </row>
    <row r="21" spans="1:4" s="45" customFormat="1" ht="43.2" x14ac:dyDescent="0.3">
      <c r="A21" s="40"/>
      <c r="B21" s="72" t="s">
        <v>158</v>
      </c>
      <c r="C21" s="72" t="s">
        <v>215</v>
      </c>
      <c r="D21"/>
    </row>
    <row r="22" spans="1:4" s="45" customFormat="1" ht="72" x14ac:dyDescent="0.3">
      <c r="A22" s="40"/>
      <c r="B22" s="72" t="s">
        <v>159</v>
      </c>
      <c r="C22" s="72" t="s">
        <v>216</v>
      </c>
      <c r="D22"/>
    </row>
    <row r="23" spans="1:4" s="45" customFormat="1" ht="86.4" x14ac:dyDescent="0.3">
      <c r="A23" s="40"/>
      <c r="B23" s="72" t="s">
        <v>160</v>
      </c>
      <c r="C23" s="72" t="s">
        <v>217</v>
      </c>
      <c r="D23"/>
    </row>
    <row r="24" spans="1:4" s="45" customFormat="1" ht="86.4" x14ac:dyDescent="0.3">
      <c r="A24" s="40"/>
      <c r="B24" s="72" t="s">
        <v>161</v>
      </c>
      <c r="C24" s="72" t="s">
        <v>218</v>
      </c>
    </row>
    <row r="25" spans="1:4" s="45" customFormat="1" ht="43.2" x14ac:dyDescent="0.3">
      <c r="A25" s="40"/>
      <c r="B25" s="72" t="s">
        <v>162</v>
      </c>
      <c r="C25" s="72" t="s">
        <v>219</v>
      </c>
    </row>
    <row r="26" spans="1:4" s="45" customFormat="1" ht="43.2" x14ac:dyDescent="0.3">
      <c r="A26" s="40"/>
      <c r="B26" s="72" t="s">
        <v>163</v>
      </c>
      <c r="C26" s="72" t="s">
        <v>219</v>
      </c>
    </row>
    <row r="27" spans="1:4" s="45" customFormat="1" ht="57.6" x14ac:dyDescent="0.3">
      <c r="A27" s="40"/>
      <c r="B27" s="72" t="s">
        <v>164</v>
      </c>
      <c r="C27" s="72" t="s">
        <v>220</v>
      </c>
    </row>
    <row r="28" spans="1:4" s="45" customFormat="1" ht="57.6" x14ac:dyDescent="0.3">
      <c r="A28" s="40"/>
      <c r="B28" s="72" t="s">
        <v>165</v>
      </c>
      <c r="C28" s="72" t="s">
        <v>221</v>
      </c>
    </row>
    <row r="29" spans="1:4" s="45" customFormat="1" ht="86.4" x14ac:dyDescent="0.3">
      <c r="A29" s="40"/>
      <c r="B29" s="72" t="s">
        <v>166</v>
      </c>
      <c r="C29" s="72" t="s">
        <v>222</v>
      </c>
    </row>
    <row r="30" spans="1:4" s="45" customFormat="1" ht="57.6" x14ac:dyDescent="0.3">
      <c r="A30" s="40"/>
      <c r="B30" s="72" t="s">
        <v>167</v>
      </c>
      <c r="C30" s="72" t="s">
        <v>248</v>
      </c>
    </row>
    <row r="31" spans="1:4" s="45" customFormat="1" ht="57.6" x14ac:dyDescent="0.3">
      <c r="A31" s="40"/>
      <c r="B31" s="72" t="s">
        <v>168</v>
      </c>
      <c r="C31" s="72" t="s">
        <v>248</v>
      </c>
    </row>
    <row r="32" spans="1:4" s="45" customFormat="1" ht="57.6" x14ac:dyDescent="0.3">
      <c r="A32" s="40"/>
      <c r="B32" s="72" t="s">
        <v>169</v>
      </c>
      <c r="C32" s="72" t="s">
        <v>248</v>
      </c>
    </row>
    <row r="33" spans="1:3" s="45" customFormat="1" ht="57.6" x14ac:dyDescent="0.3">
      <c r="A33" s="40"/>
      <c r="B33" s="72" t="s">
        <v>170</v>
      </c>
      <c r="C33" s="72" t="s">
        <v>248</v>
      </c>
    </row>
    <row r="34" spans="1:3" s="45" customFormat="1" ht="86.4" x14ac:dyDescent="0.3">
      <c r="A34" s="40"/>
      <c r="B34" s="72" t="s">
        <v>171</v>
      </c>
      <c r="C34" s="72" t="s">
        <v>249</v>
      </c>
    </row>
    <row r="35" spans="1:3" s="45" customFormat="1" ht="57.6" x14ac:dyDescent="0.3">
      <c r="A35" s="40"/>
      <c r="B35" s="72" t="s">
        <v>172</v>
      </c>
      <c r="C35" s="72" t="s">
        <v>224</v>
      </c>
    </row>
    <row r="36" spans="1:3" s="45" customFormat="1" ht="28.8" x14ac:dyDescent="0.3">
      <c r="A36" s="40"/>
      <c r="B36" s="72" t="s">
        <v>173</v>
      </c>
      <c r="C36" s="72" t="s">
        <v>226</v>
      </c>
    </row>
    <row r="37" spans="1:3" s="45" customFormat="1" ht="28.8" x14ac:dyDescent="0.3">
      <c r="A37" s="40"/>
      <c r="B37" s="72" t="s">
        <v>174</v>
      </c>
      <c r="C37" s="72" t="s">
        <v>227</v>
      </c>
    </row>
    <row r="38" spans="1:3" s="45" customFormat="1" ht="72" x14ac:dyDescent="0.3">
      <c r="A38" s="40"/>
      <c r="B38" s="72" t="s">
        <v>175</v>
      </c>
      <c r="C38" s="72" t="s">
        <v>228</v>
      </c>
    </row>
    <row r="39" spans="1:3" s="45" customFormat="1" ht="43.2" x14ac:dyDescent="0.3">
      <c r="A39" s="40"/>
      <c r="B39" s="72" t="s">
        <v>176</v>
      </c>
      <c r="C39" s="72" t="s">
        <v>230</v>
      </c>
    </row>
    <row r="40" spans="1:3" s="45" customFormat="1" ht="43.2" x14ac:dyDescent="0.3">
      <c r="A40" s="40"/>
      <c r="B40" s="72" t="s">
        <v>177</v>
      </c>
      <c r="C40" s="72" t="s">
        <v>231</v>
      </c>
    </row>
    <row r="41" spans="1:3" s="45" customFormat="1" ht="43.2" x14ac:dyDescent="0.3">
      <c r="A41" s="40"/>
      <c r="B41" s="72" t="s">
        <v>178</v>
      </c>
      <c r="C41" s="72" t="s">
        <v>232</v>
      </c>
    </row>
    <row r="42" spans="1:3" s="45" customFormat="1" ht="28.8" x14ac:dyDescent="0.3">
      <c r="A42" s="40"/>
      <c r="B42" s="72" t="s">
        <v>179</v>
      </c>
      <c r="C42" s="72" t="s">
        <v>233</v>
      </c>
    </row>
    <row r="43" spans="1:3" s="45" customFormat="1" x14ac:dyDescent="0.3">
      <c r="A43" s="40"/>
      <c r="B43" s="72" t="s">
        <v>180</v>
      </c>
      <c r="C43" s="72" t="s">
        <v>234</v>
      </c>
    </row>
    <row r="44" spans="1:3" s="45" customFormat="1" x14ac:dyDescent="0.3">
      <c r="A44" s="40"/>
      <c r="B44" s="72" t="s">
        <v>181</v>
      </c>
      <c r="C44" s="72" t="s">
        <v>234</v>
      </c>
    </row>
    <row r="45" spans="1:3" s="45" customFormat="1" ht="86.4" x14ac:dyDescent="0.3">
      <c r="A45" s="40"/>
      <c r="B45" s="72" t="s">
        <v>182</v>
      </c>
      <c r="C45" s="72" t="s">
        <v>235</v>
      </c>
    </row>
    <row r="46" spans="1:3" s="45" customFormat="1" ht="57.6" x14ac:dyDescent="0.3">
      <c r="A46" s="40"/>
      <c r="B46" s="72" t="s">
        <v>183</v>
      </c>
      <c r="C46" s="72" t="s">
        <v>236</v>
      </c>
    </row>
    <row r="47" spans="1:3" s="45" customFormat="1" ht="28.8" x14ac:dyDescent="0.3">
      <c r="A47" s="40"/>
      <c r="B47" s="72" t="s">
        <v>184</v>
      </c>
      <c r="C47" s="72" t="s">
        <v>238</v>
      </c>
    </row>
    <row r="48" spans="1:3" s="45" customFormat="1" ht="72" x14ac:dyDescent="0.3">
      <c r="A48" s="40"/>
      <c r="B48" s="72" t="s">
        <v>185</v>
      </c>
      <c r="C48" s="72" t="s">
        <v>239</v>
      </c>
    </row>
    <row r="49" spans="1:3" s="45" customFormat="1" ht="28.8" x14ac:dyDescent="0.3">
      <c r="A49" s="40"/>
      <c r="B49" s="72" t="s">
        <v>186</v>
      </c>
      <c r="C49" s="72" t="s">
        <v>240</v>
      </c>
    </row>
    <row r="50" spans="1:3" s="45" customFormat="1" ht="72" x14ac:dyDescent="0.3">
      <c r="A50" s="40"/>
      <c r="B50" s="72" t="s">
        <v>187</v>
      </c>
      <c r="C50" s="72" t="s">
        <v>241</v>
      </c>
    </row>
    <row r="51" spans="1:3" s="45" customFormat="1" ht="57.6" x14ac:dyDescent="0.3">
      <c r="A51" s="40"/>
      <c r="B51" s="72" t="s">
        <v>146</v>
      </c>
      <c r="C51" s="72" t="s">
        <v>242</v>
      </c>
    </row>
    <row r="52" spans="1:3" s="45" customFormat="1" ht="57.6" x14ac:dyDescent="0.3">
      <c r="A52" s="40"/>
      <c r="B52" s="72" t="s">
        <v>188</v>
      </c>
      <c r="C52" s="72" t="s">
        <v>244</v>
      </c>
    </row>
    <row r="53" spans="1:3" s="45" customFormat="1" ht="100.8" x14ac:dyDescent="0.3">
      <c r="A53" s="40"/>
      <c r="B53" s="72" t="s">
        <v>189</v>
      </c>
      <c r="C53" s="72" t="s">
        <v>245</v>
      </c>
    </row>
    <row r="54" spans="1:3" s="45" customFormat="1" ht="72" x14ac:dyDescent="0.3">
      <c r="A54" s="40"/>
      <c r="B54" s="68" t="s">
        <v>256</v>
      </c>
      <c r="C54" s="76" t="s">
        <v>243</v>
      </c>
    </row>
    <row r="55" spans="1:3" s="45" customFormat="1" x14ac:dyDescent="0.3">
      <c r="A55" s="40"/>
      <c r="B55" s="68" t="s">
        <v>263</v>
      </c>
      <c r="C55" s="68" t="s">
        <v>260</v>
      </c>
    </row>
    <row r="56" spans="1:3" s="45" customFormat="1" ht="29.4" thickBot="1" x14ac:dyDescent="0.35">
      <c r="A56" s="40"/>
      <c r="B56" s="77" t="s">
        <v>264</v>
      </c>
      <c r="C56" s="78" t="s">
        <v>260</v>
      </c>
    </row>
    <row r="57" spans="1:3" s="45" customFormat="1" ht="29.4" thickBot="1" x14ac:dyDescent="0.35">
      <c r="A57" s="40"/>
      <c r="B57" s="77" t="s">
        <v>265</v>
      </c>
      <c r="C57" s="78" t="s">
        <v>260</v>
      </c>
    </row>
    <row r="58" spans="1:3" s="45" customFormat="1" x14ac:dyDescent="0.3">
      <c r="A58" s="40"/>
      <c r="B58" s="68"/>
      <c r="C58" s="73"/>
    </row>
    <row r="59" spans="1:3" s="45" customFormat="1" x14ac:dyDescent="0.3">
      <c r="A59" s="40"/>
      <c r="B59" s="68"/>
      <c r="C59" s="73"/>
    </row>
    <row r="60" spans="1:3" s="45" customFormat="1" x14ac:dyDescent="0.3">
      <c r="A60" s="40"/>
      <c r="B60" s="68"/>
      <c r="C60" s="73"/>
    </row>
    <row r="61" spans="1:3" s="45" customFormat="1" x14ac:dyDescent="0.3">
      <c r="A61" s="40"/>
      <c r="B61" s="68"/>
      <c r="C61" s="73"/>
    </row>
    <row r="62" spans="1:3" s="45" customFormat="1" x14ac:dyDescent="0.3">
      <c r="A62" s="40"/>
      <c r="B62" s="68"/>
      <c r="C62" s="73"/>
    </row>
    <row r="63" spans="1:3" s="45" customFormat="1" x14ac:dyDescent="0.3">
      <c r="A63" s="40"/>
      <c r="B63" s="68"/>
      <c r="C63" s="73"/>
    </row>
    <row r="64" spans="1:3" s="45" customFormat="1" x14ac:dyDescent="0.3">
      <c r="A64" s="40"/>
      <c r="B64" s="68"/>
      <c r="C64" s="73"/>
    </row>
    <row r="65" spans="1:3" s="45" customFormat="1" x14ac:dyDescent="0.3">
      <c r="A65" s="40"/>
      <c r="B65" s="68"/>
      <c r="C65" s="73"/>
    </row>
    <row r="66" spans="1:3" s="45" customFormat="1" x14ac:dyDescent="0.3">
      <c r="A66" s="40"/>
      <c r="B66" s="68"/>
      <c r="C66" s="73"/>
    </row>
    <row r="67" spans="1:3" s="45" customFormat="1" x14ac:dyDescent="0.3">
      <c r="A67" s="40"/>
      <c r="B67" s="68"/>
      <c r="C67" s="73"/>
    </row>
    <row r="68" spans="1:3" s="45" customFormat="1" x14ac:dyDescent="0.3">
      <c r="A68" s="40"/>
      <c r="B68" s="68"/>
      <c r="C68" s="73"/>
    </row>
    <row r="69" spans="1:3" s="45" customFormat="1" x14ac:dyDescent="0.3">
      <c r="A69" s="40"/>
      <c r="B69"/>
      <c r="C69" s="57"/>
    </row>
    <row r="70" spans="1:3" s="45" customFormat="1" x14ac:dyDescent="0.3">
      <c r="A70" s="40"/>
      <c r="B70"/>
      <c r="C70" s="57"/>
    </row>
    <row r="71" spans="1:3" s="45" customFormat="1" x14ac:dyDescent="0.3">
      <c r="A71" s="40"/>
      <c r="B71"/>
      <c r="C71" s="57"/>
    </row>
    <row r="72" spans="1:3" s="45" customFormat="1" x14ac:dyDescent="0.3">
      <c r="A72" s="40"/>
      <c r="B72"/>
      <c r="C72" s="57"/>
    </row>
    <row r="73" spans="1:3" s="45" customFormat="1" x14ac:dyDescent="0.3">
      <c r="A73" s="40"/>
      <c r="B73"/>
      <c r="C73" s="57"/>
    </row>
    <row r="74" spans="1:3" s="45" customFormat="1" x14ac:dyDescent="0.3">
      <c r="A74" s="40"/>
      <c r="B74"/>
      <c r="C74" s="57"/>
    </row>
    <row r="75" spans="1:3" s="45" customFormat="1" x14ac:dyDescent="0.3">
      <c r="A75" s="40"/>
      <c r="B75"/>
      <c r="C75" s="57"/>
    </row>
    <row r="76" spans="1:3" s="45" customFormat="1" x14ac:dyDescent="0.3">
      <c r="A76" s="40"/>
      <c r="B76"/>
      <c r="C76" s="57"/>
    </row>
    <row r="77" spans="1:3" s="45" customFormat="1" x14ac:dyDescent="0.3">
      <c r="A77" s="40"/>
      <c r="B77"/>
      <c r="C77" s="57"/>
    </row>
    <row r="78" spans="1:3" s="45" customFormat="1" x14ac:dyDescent="0.3">
      <c r="A78" s="40"/>
      <c r="B78"/>
      <c r="C78" s="57"/>
    </row>
    <row r="79" spans="1:3" s="45" customFormat="1" x14ac:dyDescent="0.3">
      <c r="A79" s="40"/>
      <c r="B79"/>
      <c r="C79" s="57"/>
    </row>
    <row r="80" spans="1:3" s="45" customFormat="1" x14ac:dyDescent="0.3">
      <c r="A80" s="40"/>
      <c r="B80"/>
      <c r="C80" s="57"/>
    </row>
    <row r="81" spans="1:3" s="45" customFormat="1" x14ac:dyDescent="0.3">
      <c r="A81" s="40"/>
      <c r="B81"/>
      <c r="C81" s="57"/>
    </row>
    <row r="82" spans="1:3" s="45" customFormat="1" x14ac:dyDescent="0.3">
      <c r="A82" s="40"/>
      <c r="B82"/>
      <c r="C82" s="57"/>
    </row>
    <row r="83" spans="1:3" s="45" customFormat="1" x14ac:dyDescent="0.3">
      <c r="A83" s="40"/>
      <c r="B83"/>
      <c r="C83" s="57"/>
    </row>
    <row r="84" spans="1:3" s="45" customFormat="1" x14ac:dyDescent="0.3">
      <c r="A84" s="40"/>
      <c r="B84"/>
      <c r="C84" s="57"/>
    </row>
    <row r="85" spans="1:3" s="45" customFormat="1" x14ac:dyDescent="0.3">
      <c r="A85" s="40"/>
      <c r="B85"/>
      <c r="C85" s="57"/>
    </row>
    <row r="86" spans="1:3" s="45" customFormat="1" x14ac:dyDescent="0.3">
      <c r="A86" s="40"/>
      <c r="B86"/>
      <c r="C86" s="57"/>
    </row>
    <row r="87" spans="1:3" s="45" customFormat="1" x14ac:dyDescent="0.3">
      <c r="A87" s="40"/>
      <c r="B87"/>
      <c r="C87" s="57"/>
    </row>
    <row r="88" spans="1:3" s="45" customFormat="1" x14ac:dyDescent="0.3">
      <c r="A88" s="40"/>
      <c r="B88"/>
      <c r="C88" s="57"/>
    </row>
    <row r="89" spans="1:3" s="45" customFormat="1" x14ac:dyDescent="0.3">
      <c r="A89" s="40"/>
      <c r="B89"/>
      <c r="C89" s="57"/>
    </row>
    <row r="90" spans="1:3" s="45" customFormat="1" x14ac:dyDescent="0.3">
      <c r="A90" s="40"/>
      <c r="B90"/>
      <c r="C90" s="57"/>
    </row>
    <row r="91" spans="1:3" s="45" customFormat="1" x14ac:dyDescent="0.3">
      <c r="A91" s="40"/>
      <c r="B91"/>
      <c r="C91" s="57"/>
    </row>
    <row r="92" spans="1:3" s="45" customFormat="1" x14ac:dyDescent="0.3">
      <c r="A92" s="40"/>
      <c r="B92"/>
      <c r="C92" s="57"/>
    </row>
    <row r="93" spans="1:3" s="45" customFormat="1" x14ac:dyDescent="0.3">
      <c r="A93" s="40"/>
      <c r="B93"/>
      <c r="C93" s="57"/>
    </row>
    <row r="94" spans="1:3" s="45" customFormat="1" x14ac:dyDescent="0.3">
      <c r="A94" s="40"/>
      <c r="B94"/>
      <c r="C94" s="57"/>
    </row>
    <row r="95" spans="1:3" s="45" customFormat="1" x14ac:dyDescent="0.3">
      <c r="A95" s="40"/>
      <c r="B95"/>
      <c r="C95" s="57"/>
    </row>
    <row r="96" spans="1:3" s="45" customFormat="1" x14ac:dyDescent="0.3">
      <c r="A96" s="40"/>
      <c r="B96"/>
      <c r="C96" s="57"/>
    </row>
    <row r="97" spans="1:3" s="45" customFormat="1" x14ac:dyDescent="0.3">
      <c r="A97" s="40"/>
      <c r="B97"/>
      <c r="C97" s="57"/>
    </row>
    <row r="98" spans="1:3" s="45" customFormat="1" x14ac:dyDescent="0.3">
      <c r="A98" s="40"/>
      <c r="B98"/>
      <c r="C98" s="57"/>
    </row>
    <row r="99" spans="1:3" s="45" customFormat="1" x14ac:dyDescent="0.3">
      <c r="A99" s="40"/>
      <c r="B99"/>
      <c r="C99" s="57"/>
    </row>
    <row r="100" spans="1:3" s="45" customFormat="1" x14ac:dyDescent="0.3">
      <c r="A100" s="40"/>
      <c r="B100"/>
      <c r="C100" s="57"/>
    </row>
    <row r="101" spans="1:3" s="45" customFormat="1" x14ac:dyDescent="0.3">
      <c r="A101" s="40"/>
      <c r="B101"/>
      <c r="C101" s="57"/>
    </row>
    <row r="102" spans="1:3" s="45" customFormat="1" x14ac:dyDescent="0.3">
      <c r="A102" s="40"/>
      <c r="B102"/>
      <c r="C102" s="57"/>
    </row>
    <row r="103" spans="1:3" s="45" customFormat="1" x14ac:dyDescent="0.3">
      <c r="A103" s="40"/>
      <c r="B103"/>
      <c r="C103" s="57"/>
    </row>
    <row r="104" spans="1:3" s="45" customFormat="1" x14ac:dyDescent="0.3">
      <c r="A104" s="40"/>
      <c r="B104" s="59"/>
      <c r="C104" s="59"/>
    </row>
    <row r="105" spans="1:3" s="45" customFormat="1" x14ac:dyDescent="0.3">
      <c r="A105" s="40"/>
      <c r="B105" s="59"/>
      <c r="C105" s="59"/>
    </row>
    <row r="106" spans="1:3" s="45" customFormat="1" x14ac:dyDescent="0.3">
      <c r="A106" s="40"/>
      <c r="B106" s="59"/>
      <c r="C106" s="60"/>
    </row>
    <row r="107" spans="1:3" s="45" customFormat="1" x14ac:dyDescent="0.3">
      <c r="A107" s="40"/>
      <c r="B107" s="59"/>
      <c r="C107" s="60"/>
    </row>
    <row r="108" spans="1:3" s="45" customFormat="1" x14ac:dyDescent="0.3">
      <c r="A108" s="40"/>
      <c r="B108" s="59"/>
      <c r="C108" s="60"/>
    </row>
    <row r="109" spans="1:3" s="45" customFormat="1" x14ac:dyDescent="0.3">
      <c r="A109" s="40"/>
      <c r="B109" s="59"/>
      <c r="C109" s="60"/>
    </row>
    <row r="110" spans="1:3" s="45" customFormat="1" x14ac:dyDescent="0.3">
      <c r="A110" s="40"/>
      <c r="B110" s="59"/>
      <c r="C110" s="60"/>
    </row>
    <row r="111" spans="1:3" s="45" customFormat="1" x14ac:dyDescent="0.3">
      <c r="A111" s="40"/>
      <c r="B111" s="59"/>
      <c r="C111" s="60"/>
    </row>
    <row r="112" spans="1:3" s="45" customFormat="1" x14ac:dyDescent="0.3">
      <c r="A112" s="40"/>
      <c r="B112" s="59"/>
      <c r="C112" s="60"/>
    </row>
    <row r="113" spans="1:3" s="45" customFormat="1" x14ac:dyDescent="0.3">
      <c r="A113" s="40"/>
      <c r="B113" s="59"/>
      <c r="C113" s="60"/>
    </row>
    <row r="114" spans="1:3" s="45" customFormat="1" x14ac:dyDescent="0.3">
      <c r="A114" s="40"/>
      <c r="B114" s="59"/>
      <c r="C114" s="60"/>
    </row>
    <row r="115" spans="1:3" s="45" customFormat="1" x14ac:dyDescent="0.3">
      <c r="A115" s="40"/>
      <c r="B115" s="59"/>
      <c r="C115" s="60"/>
    </row>
    <row r="116" spans="1:3" s="45" customFormat="1" x14ac:dyDescent="0.3">
      <c r="A116" s="40"/>
      <c r="B116" s="59"/>
      <c r="C116" s="60"/>
    </row>
    <row r="117" spans="1:3" s="45" customFormat="1" x14ac:dyDescent="0.3">
      <c r="A117" s="40"/>
      <c r="B117" s="59"/>
      <c r="C117" s="60"/>
    </row>
    <row r="118" spans="1:3" s="45" customFormat="1" x14ac:dyDescent="0.3">
      <c r="A118" s="40"/>
      <c r="B118" s="59"/>
      <c r="C118" s="60"/>
    </row>
    <row r="119" spans="1:3" s="45" customFormat="1" x14ac:dyDescent="0.3">
      <c r="A119" s="40"/>
      <c r="B119" s="59"/>
      <c r="C119" s="60"/>
    </row>
    <row r="120" spans="1:3" s="45" customFormat="1" x14ac:dyDescent="0.3">
      <c r="A120" s="40"/>
      <c r="B120" s="59"/>
      <c r="C120" s="60"/>
    </row>
    <row r="121" spans="1:3" s="45" customFormat="1" x14ac:dyDescent="0.3">
      <c r="A121" s="40"/>
      <c r="B121" s="59"/>
      <c r="C121" s="60"/>
    </row>
    <row r="122" spans="1:3" s="45" customFormat="1" x14ac:dyDescent="0.3">
      <c r="A122" s="40"/>
      <c r="B122" s="59"/>
      <c r="C122" s="60"/>
    </row>
    <row r="123" spans="1:3" s="45" customFormat="1" x14ac:dyDescent="0.3">
      <c r="A123" s="40"/>
      <c r="B123" s="59"/>
      <c r="C123" s="60"/>
    </row>
    <row r="124" spans="1:3" s="45" customFormat="1" x14ac:dyDescent="0.3">
      <c r="A124" s="40"/>
      <c r="B124" s="59"/>
      <c r="C124" s="60"/>
    </row>
    <row r="125" spans="1:3" s="45" customFormat="1" x14ac:dyDescent="0.3">
      <c r="A125" s="40"/>
      <c r="B125" s="59"/>
      <c r="C125" s="60"/>
    </row>
    <row r="126" spans="1:3" s="45" customFormat="1" x14ac:dyDescent="0.3">
      <c r="A126" s="40"/>
      <c r="B126" s="59"/>
      <c r="C126" s="60"/>
    </row>
    <row r="127" spans="1:3" s="45" customFormat="1" x14ac:dyDescent="0.3">
      <c r="A127" s="40"/>
      <c r="B127" s="59"/>
      <c r="C127" s="60"/>
    </row>
    <row r="128" spans="1:3" s="45" customFormat="1" x14ac:dyDescent="0.3">
      <c r="A128" s="40"/>
      <c r="B128" s="59"/>
      <c r="C128" s="60"/>
    </row>
    <row r="129" spans="1:3" s="45" customFormat="1" x14ac:dyDescent="0.3">
      <c r="A129" s="40"/>
      <c r="B129" s="59"/>
      <c r="C129" s="60"/>
    </row>
    <row r="130" spans="1:3" s="45" customFormat="1" x14ac:dyDescent="0.3">
      <c r="A130" s="40"/>
      <c r="B130" s="59"/>
      <c r="C130" s="60"/>
    </row>
    <row r="131" spans="1:3" s="45" customFormat="1" x14ac:dyDescent="0.3">
      <c r="A131" s="40"/>
      <c r="B131" s="59"/>
      <c r="C131" s="60"/>
    </row>
    <row r="132" spans="1:3" s="45" customFormat="1" x14ac:dyDescent="0.3">
      <c r="A132" s="40"/>
      <c r="B132" s="59"/>
      <c r="C132" s="60"/>
    </row>
    <row r="133" spans="1:3" s="45" customFormat="1" x14ac:dyDescent="0.3">
      <c r="A133" s="40"/>
      <c r="B133" s="59"/>
      <c r="C133" s="60"/>
    </row>
    <row r="134" spans="1:3" s="45" customFormat="1" x14ac:dyDescent="0.3">
      <c r="A134" s="40"/>
      <c r="B134" s="59"/>
      <c r="C134" s="60"/>
    </row>
    <row r="135" spans="1:3" s="45" customFormat="1" x14ac:dyDescent="0.3">
      <c r="A135" s="40"/>
      <c r="B135" s="59"/>
      <c r="C135" s="60"/>
    </row>
    <row r="136" spans="1:3" s="45" customFormat="1" x14ac:dyDescent="0.3">
      <c r="A136" s="40"/>
      <c r="B136" s="59"/>
      <c r="C136" s="60"/>
    </row>
    <row r="137" spans="1:3" s="45" customFormat="1" x14ac:dyDescent="0.3">
      <c r="A137" s="40"/>
      <c r="B137" s="59"/>
      <c r="C137" s="60"/>
    </row>
    <row r="138" spans="1:3" s="45" customFormat="1" x14ac:dyDescent="0.3">
      <c r="A138" s="40"/>
      <c r="B138" s="59"/>
      <c r="C138" s="60"/>
    </row>
    <row r="139" spans="1:3" s="45" customFormat="1" x14ac:dyDescent="0.3">
      <c r="A139" s="40"/>
      <c r="B139" s="59"/>
      <c r="C139" s="60"/>
    </row>
    <row r="140" spans="1:3" s="45" customFormat="1" x14ac:dyDescent="0.3">
      <c r="A140" s="40"/>
      <c r="B140" s="59"/>
      <c r="C140" s="60"/>
    </row>
    <row r="141" spans="1:3" s="45" customFormat="1" x14ac:dyDescent="0.3">
      <c r="A141" s="40"/>
      <c r="B141" s="59"/>
      <c r="C141" s="60"/>
    </row>
    <row r="142" spans="1:3" s="45" customFormat="1" x14ac:dyDescent="0.3">
      <c r="A142" s="40"/>
      <c r="B142" s="59"/>
      <c r="C142" s="60"/>
    </row>
    <row r="143" spans="1:3" s="45" customFormat="1" x14ac:dyDescent="0.3">
      <c r="A143" s="40"/>
      <c r="B143" s="59"/>
      <c r="C143" s="60"/>
    </row>
    <row r="144" spans="1:3" s="45" customFormat="1" x14ac:dyDescent="0.3">
      <c r="A144" s="40"/>
      <c r="B144" s="59"/>
      <c r="C144" s="60"/>
    </row>
    <row r="145" spans="1:3" s="45" customFormat="1" x14ac:dyDescent="0.3">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50"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Schede'!B38,"non utilizzata")</f>
        <v>27</v>
      </c>
      <c r="D2" s="107" t="s">
        <v>80</v>
      </c>
      <c r="E2" s="108"/>
      <c r="F2" s="67" t="s">
        <v>36</v>
      </c>
      <c r="H2" t="s">
        <v>36</v>
      </c>
    </row>
    <row r="3" spans="1:8" ht="45" customHeight="1" thickBot="1" x14ac:dyDescent="0.35">
      <c r="A3" s="114" t="s">
        <v>20</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12" t="s">
        <v>119</v>
      </c>
      <c r="B46" s="120"/>
    </row>
    <row r="47" spans="1:8" ht="61.5" customHeight="1" thickBot="1" x14ac:dyDescent="0.35">
      <c r="A47" s="118" t="s">
        <v>248</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Schede'!B39,"non utilizzata")</f>
        <v>28</v>
      </c>
      <c r="D2" s="107" t="s">
        <v>80</v>
      </c>
      <c r="E2" s="108"/>
      <c r="F2" s="67" t="s">
        <v>36</v>
      </c>
      <c r="H2" t="s">
        <v>36</v>
      </c>
    </row>
    <row r="3" spans="1:8" ht="45" customHeight="1" thickBot="1" x14ac:dyDescent="0.35">
      <c r="A3" s="114" t="s">
        <v>21</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12" t="s">
        <v>119</v>
      </c>
      <c r="B46" s="120"/>
    </row>
    <row r="47" spans="1:8" ht="76.5" customHeight="1" thickBot="1" x14ac:dyDescent="0.35">
      <c r="A47" s="118" t="s">
        <v>249</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Schede'!B40,"non utilizzata")</f>
        <v>29</v>
      </c>
      <c r="D2" s="107" t="s">
        <v>80</v>
      </c>
      <c r="E2" s="108"/>
      <c r="F2" s="67" t="s">
        <v>36</v>
      </c>
      <c r="H2" t="s">
        <v>36</v>
      </c>
    </row>
    <row r="3" spans="1:8" ht="45" customHeight="1" thickBot="1" x14ac:dyDescent="0.35">
      <c r="A3" s="114" t="s">
        <v>22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73</v>
      </c>
      <c r="G22" s="7" t="s">
        <v>77</v>
      </c>
      <c r="H22" t="s">
        <v>76</v>
      </c>
    </row>
    <row r="23" spans="1:8" ht="30" customHeight="1" thickBot="1" x14ac:dyDescent="0.35">
      <c r="A23" s="15" t="s">
        <v>49</v>
      </c>
      <c r="B23" s="30">
        <f>VLOOKUP(B22,G31:H36,2,FALSE)</f>
        <v>5</v>
      </c>
      <c r="G23" s="11" t="s">
        <v>61</v>
      </c>
      <c r="H23">
        <v>1</v>
      </c>
    </row>
    <row r="24" spans="1:8" ht="30" customHeight="1" thickBot="1" x14ac:dyDescent="0.35">
      <c r="A24" s="19" t="s">
        <v>74</v>
      </c>
      <c r="B24" s="31">
        <f>IFERROR((B8+B11+B14+B17+B20+B23)/6,"-")</f>
        <v>3.6666666666666665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4.583333333333333</v>
      </c>
    </row>
    <row r="45" spans="1:8" ht="30" customHeight="1" thickBot="1" x14ac:dyDescent="0.35">
      <c r="A45" s="34"/>
      <c r="B45" s="35"/>
    </row>
    <row r="46" spans="1:8" ht="30" customHeight="1" thickBot="1" x14ac:dyDescent="0.35">
      <c r="A46" s="112" t="s">
        <v>119</v>
      </c>
      <c r="B46" s="120"/>
    </row>
    <row r="47" spans="1:8" ht="66.75" customHeight="1" thickBot="1" x14ac:dyDescent="0.35">
      <c r="A47" s="118" t="s">
        <v>225</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Schede'!B41,"non utilizzata")</f>
        <v>30</v>
      </c>
      <c r="D2" s="107" t="s">
        <v>80</v>
      </c>
      <c r="E2" s="108"/>
      <c r="F2" s="67" t="s">
        <v>36</v>
      </c>
      <c r="H2" t="s">
        <v>36</v>
      </c>
    </row>
    <row r="3" spans="1:8" ht="45" customHeight="1" thickBot="1" x14ac:dyDescent="0.35">
      <c r="A3" s="114" t="s">
        <v>127</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1.1666666666666667</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0.875</v>
      </c>
    </row>
    <row r="45" spans="1:8" ht="30" customHeight="1" thickBot="1" x14ac:dyDescent="0.35">
      <c r="A45" s="34"/>
      <c r="B45" s="35"/>
    </row>
    <row r="46" spans="1:8" ht="30" customHeight="1" thickBot="1" x14ac:dyDescent="0.35">
      <c r="A46" s="112" t="s">
        <v>119</v>
      </c>
      <c r="B46" s="120"/>
    </row>
    <row r="47" spans="1:8" ht="30" customHeight="1" thickBot="1" x14ac:dyDescent="0.35">
      <c r="A47" s="118" t="s">
        <v>226</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Schede'!B42,"non utilizzata")</f>
        <v>31</v>
      </c>
      <c r="D2" s="107" t="s">
        <v>80</v>
      </c>
      <c r="E2" s="108"/>
      <c r="F2" s="67" t="s">
        <v>36</v>
      </c>
      <c r="H2" t="s">
        <v>36</v>
      </c>
    </row>
    <row r="3" spans="1:8" ht="45" customHeight="1" thickBot="1" x14ac:dyDescent="0.35">
      <c r="A3" s="114" t="s">
        <v>128</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1.1666666666666667</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0.875</v>
      </c>
    </row>
    <row r="45" spans="1:8" ht="30" customHeight="1" thickBot="1" x14ac:dyDescent="0.35">
      <c r="A45" s="34"/>
      <c r="B45" s="35"/>
    </row>
    <row r="46" spans="1:8" ht="30" customHeight="1" thickBot="1" x14ac:dyDescent="0.35">
      <c r="A46" s="112" t="s">
        <v>119</v>
      </c>
      <c r="B46" s="120"/>
    </row>
    <row r="47" spans="1:8" ht="30" customHeight="1" thickBot="1" x14ac:dyDescent="0.35">
      <c r="A47" s="118" t="s">
        <v>227</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Schede'!B43,"non utilizzata")</f>
        <v>32</v>
      </c>
      <c r="D2" s="107" t="s">
        <v>80</v>
      </c>
      <c r="E2" s="108"/>
      <c r="F2" s="67" t="s">
        <v>36</v>
      </c>
      <c r="H2" t="s">
        <v>36</v>
      </c>
    </row>
    <row r="3" spans="1:8" ht="45" customHeight="1" thickBot="1" x14ac:dyDescent="0.35">
      <c r="A3" s="114" t="s">
        <v>23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12" t="s">
        <v>119</v>
      </c>
      <c r="B46" s="120"/>
    </row>
    <row r="47" spans="1:8" ht="62.25" customHeight="1" thickBot="1" x14ac:dyDescent="0.35">
      <c r="A47" s="118" t="s">
        <v>229</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Schede'!B44,"non utilizzata")</f>
        <v>33</v>
      </c>
      <c r="D2" s="107" t="s">
        <v>80</v>
      </c>
      <c r="E2" s="108"/>
      <c r="F2" s="67" t="s">
        <v>36</v>
      </c>
      <c r="H2" t="s">
        <v>36</v>
      </c>
    </row>
    <row r="3" spans="1:8" ht="45" customHeight="1" thickBot="1" x14ac:dyDescent="0.35">
      <c r="A3" s="114" t="s">
        <v>24</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3.125</v>
      </c>
    </row>
    <row r="45" spans="1:8" ht="30" customHeight="1" thickBot="1" x14ac:dyDescent="0.35">
      <c r="A45" s="34"/>
      <c r="B45" s="35"/>
    </row>
    <row r="46" spans="1:8" ht="30" customHeight="1" thickBot="1" x14ac:dyDescent="0.35">
      <c r="A46" s="112" t="s">
        <v>119</v>
      </c>
      <c r="B46" s="120"/>
    </row>
    <row r="47" spans="1:8" ht="37.5" customHeight="1" thickBot="1" x14ac:dyDescent="0.35">
      <c r="A47" s="118" t="s">
        <v>230</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Schede'!B45,"non utilizzata")</f>
        <v>34</v>
      </c>
      <c r="D2" s="107" t="s">
        <v>80</v>
      </c>
      <c r="E2" s="108"/>
      <c r="F2" s="67" t="s">
        <v>36</v>
      </c>
      <c r="H2" t="s">
        <v>36</v>
      </c>
    </row>
    <row r="3" spans="1:8" ht="45" customHeight="1" thickBot="1" x14ac:dyDescent="0.35">
      <c r="A3" s="114" t="s">
        <v>129</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12" t="s">
        <v>119</v>
      </c>
      <c r="B46" s="120"/>
    </row>
    <row r="47" spans="1:8" ht="51" customHeight="1" thickBot="1" x14ac:dyDescent="0.35">
      <c r="A47" s="118" t="s">
        <v>231</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Schede'!B46,"non utilizzata")</f>
        <v>35</v>
      </c>
      <c r="D2" s="107" t="s">
        <v>80</v>
      </c>
      <c r="E2" s="108"/>
      <c r="F2" s="67" t="s">
        <v>36</v>
      </c>
      <c r="H2" t="s">
        <v>36</v>
      </c>
    </row>
    <row r="3" spans="1:8" ht="45" customHeight="1" thickBot="1" x14ac:dyDescent="0.35">
      <c r="A3" s="114" t="s">
        <v>25</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3.333333333333333</v>
      </c>
    </row>
    <row r="45" spans="1:8" ht="30" customHeight="1" thickBot="1" x14ac:dyDescent="0.35">
      <c r="A45" s="34"/>
      <c r="B45" s="35"/>
    </row>
    <row r="46" spans="1:8" ht="30" customHeight="1" thickBot="1" x14ac:dyDescent="0.35">
      <c r="A46" s="112" t="s">
        <v>119</v>
      </c>
      <c r="B46" s="120"/>
    </row>
    <row r="47" spans="1:8" ht="47.25" customHeight="1" thickBot="1" x14ac:dyDescent="0.35">
      <c r="A47" s="118" t="s">
        <v>232</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Schede'!B47,"non utilizzata")</f>
        <v>36</v>
      </c>
      <c r="D2" s="107" t="s">
        <v>80</v>
      </c>
      <c r="E2" s="108"/>
      <c r="F2" s="67" t="s">
        <v>36</v>
      </c>
      <c r="H2" t="s">
        <v>36</v>
      </c>
    </row>
    <row r="3" spans="1:8" ht="45" customHeight="1" thickBot="1" x14ac:dyDescent="0.35">
      <c r="A3" s="114" t="s">
        <v>130</v>
      </c>
      <c r="B3" s="115"/>
      <c r="F3" s="68"/>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3.125</v>
      </c>
    </row>
    <row r="45" spans="1:8" ht="30" customHeight="1" thickBot="1" x14ac:dyDescent="0.35">
      <c r="A45" s="34"/>
      <c r="B45" s="35"/>
    </row>
    <row r="46" spans="1:8" ht="30" customHeight="1" thickBot="1" x14ac:dyDescent="0.35">
      <c r="A46" s="112" t="s">
        <v>119</v>
      </c>
      <c r="B46" s="120"/>
    </row>
    <row r="47" spans="1:8" ht="33" customHeight="1" thickBot="1" x14ac:dyDescent="0.35">
      <c r="A47" s="118" t="s">
        <v>233</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Schede'!B12,"non utilizzata")</f>
        <v>1</v>
      </c>
      <c r="D2" s="107" t="s">
        <v>80</v>
      </c>
      <c r="E2" s="108"/>
      <c r="F2" s="67" t="s">
        <v>36</v>
      </c>
      <c r="H2" t="s">
        <v>36</v>
      </c>
    </row>
    <row r="3" spans="1:8" ht="45" customHeight="1" thickBot="1" x14ac:dyDescent="0.35">
      <c r="A3" s="114" t="s">
        <v>38</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VLOOKUP(B35,G45:H51,2,FALSE)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VLOOKUP(B38,G53:H58,2,FALSE)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G45" s="7" t="s">
        <v>77</v>
      </c>
      <c r="H45" t="s">
        <v>76</v>
      </c>
    </row>
    <row r="46" spans="1:8" ht="30" customHeight="1" thickBot="1" x14ac:dyDescent="0.35">
      <c r="A46" s="112" t="s">
        <v>119</v>
      </c>
      <c r="B46" s="120"/>
      <c r="G46" s="7" t="s">
        <v>91</v>
      </c>
      <c r="H46">
        <v>0</v>
      </c>
    </row>
    <row r="47" spans="1:8" ht="66" customHeight="1" thickBot="1" x14ac:dyDescent="0.35">
      <c r="A47" s="118" t="s">
        <v>203</v>
      </c>
      <c r="B47" s="119"/>
      <c r="G47" s="7" t="s">
        <v>92</v>
      </c>
      <c r="H47">
        <v>1</v>
      </c>
    </row>
    <row r="48" spans="1:8" ht="12" customHeight="1" thickBot="1" x14ac:dyDescent="0.35">
      <c r="G48" s="7" t="s">
        <v>93</v>
      </c>
      <c r="H48">
        <v>2</v>
      </c>
    </row>
    <row r="49" spans="7:8" ht="30" customHeight="1" thickBot="1" x14ac:dyDescent="0.35">
      <c r="G49" s="7" t="s">
        <v>94</v>
      </c>
      <c r="H49">
        <v>3</v>
      </c>
    </row>
    <row r="50" spans="7:8" ht="30" customHeight="1" thickBot="1" x14ac:dyDescent="0.35">
      <c r="G50" s="7" t="s">
        <v>95</v>
      </c>
      <c r="H50">
        <v>4</v>
      </c>
    </row>
    <row r="51" spans="7:8" ht="30" customHeight="1" thickBot="1" x14ac:dyDescent="0.35">
      <c r="G51" s="7" t="s">
        <v>96</v>
      </c>
      <c r="H51">
        <v>5</v>
      </c>
    </row>
    <row r="52" spans="7:8" ht="30" customHeight="1" x14ac:dyDescent="0.3"/>
    <row r="53" spans="7:8" ht="30" customHeight="1" thickBot="1" x14ac:dyDescent="0.35">
      <c r="G53" s="7" t="s">
        <v>77</v>
      </c>
      <c r="H53" t="s">
        <v>76</v>
      </c>
    </row>
    <row r="54" spans="7:8" ht="30" customHeight="1" thickBot="1" x14ac:dyDescent="0.35">
      <c r="G54" s="7" t="s">
        <v>110</v>
      </c>
      <c r="H54">
        <v>1</v>
      </c>
    </row>
    <row r="55" spans="7:8" ht="30" customHeight="1" thickBot="1" x14ac:dyDescent="0.35">
      <c r="G55" s="7" t="s">
        <v>111</v>
      </c>
      <c r="H55">
        <v>2</v>
      </c>
    </row>
    <row r="56" spans="7:8" ht="30" customHeight="1" thickBot="1" x14ac:dyDescent="0.35">
      <c r="G56" s="7" t="s">
        <v>109</v>
      </c>
      <c r="H56">
        <v>3</v>
      </c>
    </row>
    <row r="57" spans="7:8" ht="30" customHeight="1" thickBot="1" x14ac:dyDescent="0.35">
      <c r="G57" s="7" t="s">
        <v>112</v>
      </c>
      <c r="H57">
        <v>4</v>
      </c>
    </row>
    <row r="58" spans="7:8" ht="30" customHeight="1" thickBot="1" x14ac:dyDescent="0.35">
      <c r="G58" s="7" t="s">
        <v>113</v>
      </c>
      <c r="H58">
        <v>5</v>
      </c>
    </row>
    <row r="59" spans="7:8" ht="30" customHeight="1" x14ac:dyDescent="0.3"/>
    <row r="60" spans="7:8" ht="30" customHeight="1" x14ac:dyDescent="0.3"/>
    <row r="61" spans="7:8" ht="30" customHeight="1" x14ac:dyDescent="0.3"/>
    <row r="62" spans="7:8" ht="30" customHeight="1" x14ac:dyDescent="0.3"/>
    <row r="63" spans="7:8" ht="30" customHeight="1" x14ac:dyDescent="0.3"/>
    <row r="64" spans="7:8" ht="30" customHeight="1" x14ac:dyDescent="0.3"/>
    <row r="65" ht="30" customHeight="1" x14ac:dyDescent="0.3"/>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Schede'!B48,"non utilizzata")</f>
        <v>37</v>
      </c>
      <c r="D2" s="107" t="s">
        <v>80</v>
      </c>
      <c r="E2" s="108"/>
      <c r="F2" s="67" t="s">
        <v>36</v>
      </c>
      <c r="H2" t="s">
        <v>36</v>
      </c>
    </row>
    <row r="3" spans="1:8" ht="45" customHeight="1" thickBot="1" x14ac:dyDescent="0.35">
      <c r="A3" s="114" t="s">
        <v>131</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1.3333333333333333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2.333333333333333</v>
      </c>
    </row>
    <row r="45" spans="1:8" ht="30" customHeight="1" thickBot="1" x14ac:dyDescent="0.35">
      <c r="A45" s="34"/>
      <c r="B45" s="35"/>
    </row>
    <row r="46" spans="1:8" ht="30" customHeight="1" thickBot="1" x14ac:dyDescent="0.35">
      <c r="A46" s="112" t="s">
        <v>119</v>
      </c>
      <c r="B46" s="120"/>
    </row>
    <row r="47" spans="1:8" ht="30" customHeight="1" thickBot="1" x14ac:dyDescent="0.35">
      <c r="A47" s="121" t="s">
        <v>234</v>
      </c>
      <c r="B47" s="122"/>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Schede'!B49,"non utilizzata")</f>
        <v>38</v>
      </c>
      <c r="D2" s="107" t="s">
        <v>80</v>
      </c>
      <c r="E2" s="108"/>
      <c r="F2" s="67" t="s">
        <v>36</v>
      </c>
      <c r="H2" t="s">
        <v>36</v>
      </c>
    </row>
    <row r="3" spans="1:8" ht="45" customHeight="1" thickBot="1" x14ac:dyDescent="0.35">
      <c r="A3" s="114" t="s">
        <v>132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1.3333333333333333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1.6666666666666665</v>
      </c>
    </row>
    <row r="45" spans="1:8" ht="30" customHeight="1" thickBot="1" x14ac:dyDescent="0.35">
      <c r="A45" s="34"/>
      <c r="B45" s="35"/>
    </row>
    <row r="46" spans="1:8" ht="30" customHeight="1" thickBot="1" x14ac:dyDescent="0.35">
      <c r="A46" s="112" t="s">
        <v>119</v>
      </c>
      <c r="B46" s="120"/>
    </row>
    <row r="47" spans="1:8" ht="30" customHeight="1" thickBot="1" x14ac:dyDescent="0.35">
      <c r="A47" s="121" t="s">
        <v>234</v>
      </c>
      <c r="B47" s="122"/>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Schede'!B50,"non utilizzata")</f>
        <v>39</v>
      </c>
      <c r="D2" s="107" t="s">
        <v>80</v>
      </c>
      <c r="E2" s="108"/>
      <c r="F2" s="67" t="s">
        <v>36</v>
      </c>
      <c r="H2" t="s">
        <v>36</v>
      </c>
    </row>
    <row r="3" spans="1:8" ht="45" customHeight="1" thickBot="1" x14ac:dyDescent="0.35">
      <c r="A3" s="114" t="s">
        <v>133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3.3333333333333335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5.8333333333333339</v>
      </c>
    </row>
    <row r="45" spans="1:8" ht="30" customHeight="1" thickBot="1" x14ac:dyDescent="0.35">
      <c r="A45" s="34"/>
      <c r="B45" s="35"/>
    </row>
    <row r="46" spans="1:8" ht="30" customHeight="1" thickBot="1" x14ac:dyDescent="0.35">
      <c r="A46" s="112" t="s">
        <v>119</v>
      </c>
      <c r="B46" s="120"/>
    </row>
    <row r="47" spans="1:8" ht="80.25" customHeight="1" thickBot="1" x14ac:dyDescent="0.35">
      <c r="A47" s="118" t="s">
        <v>235</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Schede'!B51,"non utilizzata")</f>
        <v>40</v>
      </c>
      <c r="D2" s="107" t="s">
        <v>80</v>
      </c>
      <c r="E2" s="108"/>
      <c r="F2" s="67" t="s">
        <v>36</v>
      </c>
      <c r="H2" t="s">
        <v>36</v>
      </c>
    </row>
    <row r="3" spans="1:8" ht="45" customHeight="1" thickBot="1" x14ac:dyDescent="0.35">
      <c r="A3" s="114" t="s">
        <v>26</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1.8333333333333333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3.208333333333333</v>
      </c>
    </row>
    <row r="45" spans="1:8" ht="30" customHeight="1" thickBot="1" x14ac:dyDescent="0.35">
      <c r="A45" s="34"/>
      <c r="B45" s="35"/>
    </row>
    <row r="46" spans="1:8" ht="30" customHeight="1" thickBot="1" x14ac:dyDescent="0.35">
      <c r="A46" s="112" t="s">
        <v>119</v>
      </c>
      <c r="B46" s="120"/>
    </row>
    <row r="47" spans="1:8" ht="56.25" customHeight="1" thickBot="1" x14ac:dyDescent="0.35">
      <c r="A47" s="118" t="s">
        <v>237</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Schede'!B52,"non utilizzata")</f>
        <v>41</v>
      </c>
      <c r="D2" s="107" t="s">
        <v>80</v>
      </c>
      <c r="E2" s="108"/>
      <c r="F2" s="67" t="s">
        <v>36</v>
      </c>
      <c r="H2" t="s">
        <v>36</v>
      </c>
    </row>
    <row r="3" spans="1:8" ht="45" customHeight="1" thickBot="1" x14ac:dyDescent="0.35">
      <c r="A3" s="114" t="s">
        <v>27</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1.1666666666666667</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0.875</v>
      </c>
    </row>
    <row r="45" spans="1:8" ht="30" customHeight="1" thickBot="1" x14ac:dyDescent="0.35">
      <c r="A45" s="34"/>
      <c r="B45" s="35"/>
    </row>
    <row r="46" spans="1:8" ht="30" customHeight="1" thickBot="1" x14ac:dyDescent="0.35">
      <c r="A46" s="112" t="s">
        <v>119</v>
      </c>
      <c r="B46" s="120"/>
    </row>
    <row r="47" spans="1:8" ht="34.5" customHeight="1" thickBot="1" x14ac:dyDescent="0.35">
      <c r="A47" s="118" t="s">
        <v>238</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Schede'!B53,"non utilizzata")</f>
        <v>42</v>
      </c>
      <c r="D2" s="107" t="s">
        <v>80</v>
      </c>
      <c r="E2" s="108"/>
      <c r="F2" s="67" t="s">
        <v>36</v>
      </c>
      <c r="H2" t="s">
        <v>36</v>
      </c>
    </row>
    <row r="3" spans="1:8" ht="45" customHeight="1" thickBot="1" x14ac:dyDescent="0.35">
      <c r="A3" s="114" t="s">
        <v>28</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1.5</v>
      </c>
    </row>
    <row r="45" spans="1:8" ht="30" customHeight="1" thickBot="1" x14ac:dyDescent="0.35">
      <c r="A45" s="34"/>
      <c r="B45" s="35"/>
    </row>
    <row r="46" spans="1:8" ht="30" customHeight="1" thickBot="1" x14ac:dyDescent="0.35">
      <c r="A46" s="112" t="s">
        <v>119</v>
      </c>
      <c r="B46" s="120"/>
    </row>
    <row r="47" spans="1:8" ht="81" customHeight="1" thickBot="1" x14ac:dyDescent="0.35">
      <c r="A47" s="118" t="s">
        <v>239</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Schede'!B54,"non utilizzata")</f>
        <v>43</v>
      </c>
      <c r="D2" s="107" t="s">
        <v>80</v>
      </c>
      <c r="E2" s="108"/>
      <c r="F2" s="67" t="s">
        <v>36</v>
      </c>
      <c r="H2" t="s">
        <v>36</v>
      </c>
    </row>
    <row r="3" spans="1:8" ht="45" customHeight="1" thickBot="1" x14ac:dyDescent="0.35">
      <c r="A3" s="114" t="s">
        <v>29</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v>
      </c>
    </row>
    <row r="45" spans="1:8" ht="30" customHeight="1" thickBot="1" x14ac:dyDescent="0.35">
      <c r="A45" s="34"/>
      <c r="B45" s="35"/>
    </row>
    <row r="46" spans="1:8" ht="30" customHeight="1" thickBot="1" x14ac:dyDescent="0.35">
      <c r="A46" s="112" t="s">
        <v>119</v>
      </c>
      <c r="B46" s="120"/>
    </row>
    <row r="47" spans="1:8" ht="32.25" customHeight="1" thickBot="1" x14ac:dyDescent="0.35">
      <c r="A47" s="118" t="s">
        <v>240</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Schede'!B55,"non utilizzata")</f>
        <v>44</v>
      </c>
      <c r="D2" s="107" t="s">
        <v>80</v>
      </c>
      <c r="E2" s="108"/>
      <c r="F2" s="67" t="s">
        <v>36</v>
      </c>
      <c r="H2" t="s">
        <v>36</v>
      </c>
    </row>
    <row r="3" spans="1:8" ht="45" customHeight="1" thickBot="1" x14ac:dyDescent="0.35">
      <c r="A3" s="114" t="s">
        <v>134</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3.333333333333333</v>
      </c>
    </row>
    <row r="45" spans="1:8" ht="30" customHeight="1" thickBot="1" x14ac:dyDescent="0.35">
      <c r="A45" s="34"/>
      <c r="B45" s="35"/>
    </row>
    <row r="46" spans="1:8" ht="30" customHeight="1" thickBot="1" x14ac:dyDescent="0.35">
      <c r="A46" s="112" t="s">
        <v>119</v>
      </c>
      <c r="B46" s="120"/>
    </row>
    <row r="47" spans="1:8" ht="69" customHeight="1" thickBot="1" x14ac:dyDescent="0.35">
      <c r="A47" s="118" t="s">
        <v>241</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Schede'!B56,"non utilizzata")</f>
        <v>45</v>
      </c>
      <c r="D2" s="107" t="s">
        <v>80</v>
      </c>
      <c r="E2" s="108"/>
      <c r="F2" s="67" t="s">
        <v>36</v>
      </c>
      <c r="H2" t="s">
        <v>36</v>
      </c>
    </row>
    <row r="3" spans="1:8" ht="45" customHeight="1" thickBot="1" x14ac:dyDescent="0.35">
      <c r="A3" s="114" t="s">
        <v>30</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1.6666666666666667</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1.6666666666666667</v>
      </c>
    </row>
    <row r="45" spans="1:8" ht="30" customHeight="1" thickBot="1" x14ac:dyDescent="0.35">
      <c r="A45" s="34"/>
      <c r="B45" s="35"/>
    </row>
    <row r="46" spans="1:8" ht="30" customHeight="1" thickBot="1" x14ac:dyDescent="0.35">
      <c r="A46" s="112" t="s">
        <v>119</v>
      </c>
      <c r="B46" s="120"/>
    </row>
    <row r="47" spans="1:8" ht="53.25" customHeight="1" thickBot="1" x14ac:dyDescent="0.35">
      <c r="A47" s="118" t="s">
        <v>242</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Schede'!B57,"non utilizzata")</f>
        <v>46</v>
      </c>
      <c r="D2" s="107" t="s">
        <v>80</v>
      </c>
      <c r="E2" s="108"/>
      <c r="F2" s="67" t="s">
        <v>36</v>
      </c>
      <c r="H2" t="s">
        <v>36</v>
      </c>
    </row>
    <row r="3" spans="1:8" ht="45" customHeight="1" thickBot="1" x14ac:dyDescent="0.35">
      <c r="A3" s="114" t="s">
        <v>255</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3.125</v>
      </c>
    </row>
    <row r="45" spans="1:8" ht="30" customHeight="1" thickBot="1" x14ac:dyDescent="0.35">
      <c r="A45" s="34"/>
      <c r="B45" s="35"/>
    </row>
    <row r="46" spans="1:8" ht="30" customHeight="1" thickBot="1" x14ac:dyDescent="0.35">
      <c r="A46" s="112" t="s">
        <v>119</v>
      </c>
      <c r="B46" s="120"/>
    </row>
    <row r="47" spans="1:8" ht="78" customHeight="1" thickBot="1" x14ac:dyDescent="0.35">
      <c r="A47" s="118" t="s">
        <v>243</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Schede'!B13,"non utilizzata")</f>
        <v>2</v>
      </c>
      <c r="D2" s="107" t="s">
        <v>80</v>
      </c>
      <c r="E2" s="108"/>
      <c r="F2" s="67" t="s">
        <v>36</v>
      </c>
      <c r="H2" t="s">
        <v>36</v>
      </c>
    </row>
    <row r="3" spans="1:8" ht="45" customHeight="1" thickBot="1" x14ac:dyDescent="0.35">
      <c r="A3" s="114" t="s">
        <v>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2.5</v>
      </c>
    </row>
    <row r="45" spans="1:8" ht="30" customHeight="1" thickBot="1" x14ac:dyDescent="0.35">
      <c r="A45" s="34"/>
      <c r="B45" s="35"/>
    </row>
    <row r="46" spans="1:8" ht="30" customHeight="1" thickBot="1" x14ac:dyDescent="0.35">
      <c r="A46" s="112" t="s">
        <v>119</v>
      </c>
      <c r="B46" s="120"/>
    </row>
    <row r="47" spans="1:8" ht="61.5" customHeight="1" thickBot="1" x14ac:dyDescent="0.35">
      <c r="A47" s="118" t="s">
        <v>204</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Schede'!B58,"non utilizzata")</f>
        <v>47</v>
      </c>
      <c r="D2" s="107" t="s">
        <v>80</v>
      </c>
      <c r="E2" s="108"/>
      <c r="F2" s="67" t="s">
        <v>36</v>
      </c>
      <c r="H2" t="s">
        <v>36</v>
      </c>
    </row>
    <row r="3" spans="1:8" ht="45" customHeight="1" thickBot="1" x14ac:dyDescent="0.35">
      <c r="A3" s="114" t="s">
        <v>31</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72</v>
      </c>
      <c r="G22" s="7" t="s">
        <v>77</v>
      </c>
      <c r="H22" t="s">
        <v>76</v>
      </c>
    </row>
    <row r="23" spans="1:8" ht="30" customHeight="1" thickBot="1" x14ac:dyDescent="0.35">
      <c r="A23" s="15" t="s">
        <v>49</v>
      </c>
      <c r="B23" s="30">
        <f>VLOOKUP(B22,G31:H36,2,FALSE)</f>
        <v>4</v>
      </c>
      <c r="G23" s="11" t="s">
        <v>61</v>
      </c>
      <c r="H23">
        <v>1</v>
      </c>
    </row>
    <row r="24" spans="1:8" ht="30" customHeight="1" thickBot="1" x14ac:dyDescent="0.35">
      <c r="A24" s="19" t="s">
        <v>74</v>
      </c>
      <c r="B24" s="31">
        <f>IFERROR((B8+B11+B14+B17+B20+B23)/6,"-")</f>
        <v>3.1666666666666665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112</v>
      </c>
      <c r="G38" s="7" t="s">
        <v>77</v>
      </c>
      <c r="H38" t="s">
        <v>76</v>
      </c>
    </row>
    <row r="39" spans="1:8" ht="30" customHeight="1" thickBot="1" x14ac:dyDescent="0.35">
      <c r="A39" s="15" t="s">
        <v>49</v>
      </c>
      <c r="B39" s="30">
        <f>VLOOKUP(B38,G56:H61,2,FALSE)</f>
        <v>4</v>
      </c>
      <c r="G39" s="7" t="s">
        <v>102</v>
      </c>
      <c r="H39">
        <v>1</v>
      </c>
    </row>
    <row r="40" spans="1:8" ht="30" customHeight="1" thickBot="1" x14ac:dyDescent="0.35">
      <c r="A40" s="32" t="s">
        <v>99</v>
      </c>
      <c r="B40" s="31">
        <f>IFERROR((B30+B33+B36+B39)/4,"-")</f>
        <v>1.5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4.75</v>
      </c>
    </row>
    <row r="45" spans="1:8" ht="30" customHeight="1" thickBot="1" x14ac:dyDescent="0.35">
      <c r="A45" s="34"/>
      <c r="B45" s="35"/>
    </row>
    <row r="46" spans="1:8" ht="30" customHeight="1" thickBot="1" x14ac:dyDescent="0.35">
      <c r="A46" s="112" t="s">
        <v>119</v>
      </c>
      <c r="B46" s="120"/>
    </row>
    <row r="47" spans="1:8" ht="55.5" customHeight="1" thickBot="1" x14ac:dyDescent="0.35">
      <c r="A47" s="118" t="s">
        <v>244</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9" sqref="B39"/>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Schede'!B59,"non utilizzata")</f>
        <v>48</v>
      </c>
      <c r="D2" s="107" t="s">
        <v>80</v>
      </c>
      <c r="E2" s="108"/>
      <c r="F2" s="67" t="s">
        <v>36</v>
      </c>
      <c r="H2" t="s">
        <v>36</v>
      </c>
    </row>
    <row r="3" spans="1:8" ht="45" customHeight="1" thickBot="1" x14ac:dyDescent="0.35">
      <c r="A3" s="114" t="s">
        <v>32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3</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12" t="s">
        <v>119</v>
      </c>
      <c r="B46" s="120"/>
    </row>
    <row r="47" spans="1:8" ht="86.25" customHeight="1" thickBot="1" x14ac:dyDescent="0.35">
      <c r="A47" s="118" t="s">
        <v>245</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6"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Schede'!B60,"non utilizzata")</f>
        <v>49</v>
      </c>
      <c r="D2" s="107" t="s">
        <v>80</v>
      </c>
      <c r="E2" s="108"/>
      <c r="F2" s="67" t="s">
        <v>36</v>
      </c>
      <c r="H2" t="s">
        <v>36</v>
      </c>
    </row>
    <row r="3" spans="1:8" ht="45" customHeight="1" thickBot="1" x14ac:dyDescent="0.35">
      <c r="A3" s="114" t="s">
        <v>259</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103</v>
      </c>
      <c r="G29" s="11" t="s">
        <v>66</v>
      </c>
      <c r="H29">
        <v>5</v>
      </c>
    </row>
    <row r="30" spans="1:8" ht="30" customHeight="1" thickBot="1" x14ac:dyDescent="0.35">
      <c r="A30" s="15" t="s">
        <v>49</v>
      </c>
      <c r="B30" s="30">
        <f>VLOOKUP(B29,G38:H43,2,FALSE)</f>
        <v>2</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2.708333333333333</v>
      </c>
    </row>
    <row r="45" spans="1:8" ht="30" customHeight="1" thickBot="1" x14ac:dyDescent="0.35">
      <c r="A45" s="34"/>
      <c r="B45" s="35"/>
    </row>
    <row r="46" spans="1:8" ht="30" customHeight="1" thickBot="1" x14ac:dyDescent="0.35">
      <c r="A46" s="112" t="s">
        <v>119</v>
      </c>
      <c r="B46" s="120"/>
    </row>
    <row r="47" spans="1:8" ht="30" customHeight="1" thickBot="1" x14ac:dyDescent="0.35">
      <c r="A47" s="118" t="s">
        <v>260</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v>50</v>
      </c>
      <c r="D2" s="107" t="s">
        <v>80</v>
      </c>
      <c r="E2" s="108"/>
      <c r="F2" s="67" t="s">
        <v>36</v>
      </c>
      <c r="H2" t="s">
        <v>36</v>
      </c>
    </row>
    <row r="3" spans="1:8" ht="45" customHeight="1" thickBot="1" x14ac:dyDescent="0.35">
      <c r="A3" s="114" t="s">
        <v>261</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2.6666666666666665</v>
      </c>
    </row>
    <row r="45" spans="1:8" ht="30" customHeight="1" thickBot="1" x14ac:dyDescent="0.35">
      <c r="A45" s="34"/>
      <c r="B45" s="35"/>
    </row>
    <row r="46" spans="1:8" ht="30" customHeight="1" thickBot="1" x14ac:dyDescent="0.35">
      <c r="A46" s="112" t="s">
        <v>119</v>
      </c>
      <c r="B46" s="120"/>
    </row>
    <row r="47" spans="1:8" ht="30" customHeight="1" thickBot="1" x14ac:dyDescent="0.35">
      <c r="A47" s="118"/>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40" sqref="B40"/>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v>51</v>
      </c>
      <c r="D2" s="107" t="s">
        <v>80</v>
      </c>
      <c r="E2" s="108"/>
      <c r="F2" s="67" t="s">
        <v>36</v>
      </c>
      <c r="H2" t="s">
        <v>36</v>
      </c>
    </row>
    <row r="3" spans="1:8" ht="45" customHeight="1" thickBot="1" x14ac:dyDescent="0.35">
      <c r="A3" s="114" t="s">
        <v>262</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72</v>
      </c>
      <c r="G22" s="7" t="s">
        <v>77</v>
      </c>
      <c r="H22" t="s">
        <v>76</v>
      </c>
    </row>
    <row r="23" spans="1:8" ht="30" customHeight="1" thickBot="1" x14ac:dyDescent="0.35">
      <c r="A23" s="15" t="s">
        <v>49</v>
      </c>
      <c r="B23" s="30">
        <f>VLOOKUP(B22,G31:H36,2,FALSE)</f>
        <v>4</v>
      </c>
      <c r="G23" s="11" t="s">
        <v>61</v>
      </c>
      <c r="H23">
        <v>1</v>
      </c>
    </row>
    <row r="24" spans="1:8" ht="30" customHeight="1" thickBot="1" x14ac:dyDescent="0.35">
      <c r="A24" s="19" t="s">
        <v>74</v>
      </c>
      <c r="B24" s="31">
        <f>IFERROR((B8+B11+B14+B17+B20+B23)/6,"-")</f>
        <v>2.8333333333333335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2.8333333333333335</v>
      </c>
    </row>
    <row r="45" spans="1:8" ht="30" customHeight="1" thickBot="1" x14ac:dyDescent="0.35">
      <c r="A45" s="34"/>
      <c r="B45" s="35"/>
    </row>
    <row r="46" spans="1:8" ht="30" customHeight="1" thickBot="1" x14ac:dyDescent="0.35">
      <c r="A46" s="112" t="s">
        <v>119</v>
      </c>
      <c r="B46" s="120"/>
    </row>
    <row r="47" spans="1:8" ht="30" customHeight="1" thickBot="1" x14ac:dyDescent="0.35">
      <c r="A47" s="118"/>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t="str">
        <f>IF(F2="SI",'Indice Schede'!B60,"non utilizzata")</f>
        <v>non utilizzata</v>
      </c>
      <c r="D2" s="107" t="s">
        <v>80</v>
      </c>
      <c r="E2" s="108"/>
      <c r="F2" s="67" t="s">
        <v>37</v>
      </c>
      <c r="H2" t="s">
        <v>36</v>
      </c>
    </row>
    <row r="3" spans="1:8" ht="45" customHeight="1" thickBot="1" x14ac:dyDescent="0.35">
      <c r="A3" s="114" t="s">
        <v>193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77</v>
      </c>
      <c r="G7" s="8" t="s">
        <v>45</v>
      </c>
      <c r="H7">
        <v>2</v>
      </c>
    </row>
    <row r="8" spans="1:8" ht="30" customHeight="1" thickBot="1" x14ac:dyDescent="0.35">
      <c r="A8" s="23" t="s">
        <v>49</v>
      </c>
      <c r="B8" s="22" t="str">
        <f>VLOOKUP(B7,G5:H10,2,FALSE)</f>
        <v>-</v>
      </c>
      <c r="G8" s="7" t="s">
        <v>46</v>
      </c>
      <c r="H8">
        <v>3</v>
      </c>
    </row>
    <row r="9" spans="1:8" ht="30" customHeight="1" thickBot="1" x14ac:dyDescent="0.35">
      <c r="A9" s="105" t="s">
        <v>50</v>
      </c>
      <c r="B9" s="106"/>
      <c r="G9" s="7" t="s">
        <v>47</v>
      </c>
      <c r="H9">
        <v>4</v>
      </c>
    </row>
    <row r="10" spans="1:8" ht="30" customHeight="1" thickBot="1" x14ac:dyDescent="0.35">
      <c r="A10" s="25" t="s">
        <v>51</v>
      </c>
      <c r="B10" s="66" t="s">
        <v>77</v>
      </c>
      <c r="G10" s="7" t="s">
        <v>48</v>
      </c>
      <c r="H10">
        <v>5</v>
      </c>
    </row>
    <row r="11" spans="1:8" ht="30" customHeight="1" thickBot="1" x14ac:dyDescent="0.35">
      <c r="A11" s="26" t="s">
        <v>49</v>
      </c>
      <c r="B11" s="22" t="str">
        <f>VLOOKUP(B10,G13:H15,2,FALSE)</f>
        <v>-</v>
      </c>
    </row>
    <row r="12" spans="1:8" ht="30" customHeight="1" x14ac:dyDescent="0.3">
      <c r="A12" s="105" t="s">
        <v>54</v>
      </c>
      <c r="B12" s="106"/>
      <c r="G12" s="12"/>
    </row>
    <row r="13" spans="1:8" ht="30" customHeight="1" thickBot="1" x14ac:dyDescent="0.35">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5">
      <c r="A15" s="105" t="s">
        <v>59</v>
      </c>
      <c r="B15" s="106"/>
      <c r="G15" s="7" t="s">
        <v>53</v>
      </c>
      <c r="H15">
        <v>5</v>
      </c>
    </row>
    <row r="16" spans="1:8" ht="39" customHeight="1" x14ac:dyDescent="0.3">
      <c r="A16" s="28" t="s">
        <v>60</v>
      </c>
      <c r="B16" s="65" t="s">
        <v>77</v>
      </c>
    </row>
    <row r="17" spans="1:8" ht="30" customHeight="1" thickBot="1" x14ac:dyDescent="0.35">
      <c r="A17" s="15" t="s">
        <v>49</v>
      </c>
      <c r="B17" s="30" t="str">
        <f>VLOOKUP(B16,G22:H25,2,FALSE)</f>
        <v>-</v>
      </c>
      <c r="G17" s="7" t="s">
        <v>77</v>
      </c>
      <c r="H17" t="s">
        <v>76</v>
      </c>
    </row>
    <row r="18" spans="1:8" ht="30" customHeight="1" thickBot="1" x14ac:dyDescent="0.35">
      <c r="A18" s="105" t="s">
        <v>64</v>
      </c>
      <c r="B18" s="106"/>
      <c r="G18" s="11" t="s">
        <v>56</v>
      </c>
      <c r="H18">
        <v>1</v>
      </c>
    </row>
    <row r="19" spans="1:8" ht="30" customHeight="1" thickBot="1" x14ac:dyDescent="0.35">
      <c r="A19" s="29" t="s">
        <v>78</v>
      </c>
      <c r="B19" s="65" t="s">
        <v>77</v>
      </c>
      <c r="G19" s="11" t="s">
        <v>57</v>
      </c>
      <c r="H19">
        <v>3</v>
      </c>
    </row>
    <row r="20" spans="1:8" ht="30" customHeight="1" thickBot="1" x14ac:dyDescent="0.35">
      <c r="A20" s="15" t="s">
        <v>49</v>
      </c>
      <c r="B20" s="30" t="str">
        <f>VLOOKUP(B19,G27:H29,2,FALSE)</f>
        <v>-</v>
      </c>
      <c r="G20" s="11" t="s">
        <v>58</v>
      </c>
      <c r="H20">
        <v>5</v>
      </c>
    </row>
    <row r="21" spans="1:8" ht="30" customHeight="1" x14ac:dyDescent="0.3">
      <c r="A21" s="105" t="s">
        <v>67</v>
      </c>
      <c r="B21" s="106"/>
    </row>
    <row r="22" spans="1:8" ht="30" customHeight="1" thickBot="1" x14ac:dyDescent="0.35">
      <c r="A22" s="29" t="s">
        <v>68</v>
      </c>
      <c r="B22" s="65" t="s">
        <v>77</v>
      </c>
      <c r="G22" s="7" t="s">
        <v>77</v>
      </c>
      <c r="H22" t="s">
        <v>76</v>
      </c>
    </row>
    <row r="23" spans="1:8" ht="30" customHeight="1" thickBot="1" x14ac:dyDescent="0.35">
      <c r="A23" s="15" t="s">
        <v>49</v>
      </c>
      <c r="B23" s="30" t="str">
        <f>VLOOKUP(B22,G31:H36,2,FALSE)</f>
        <v>-</v>
      </c>
      <c r="G23" s="11" t="s">
        <v>61</v>
      </c>
      <c r="H23">
        <v>1</v>
      </c>
    </row>
    <row r="24" spans="1:8" ht="30" customHeight="1" thickBot="1" x14ac:dyDescent="0.35">
      <c r="A24" s="19" t="s">
        <v>74</v>
      </c>
      <c r="B24" s="31" t="str">
        <f>IFERROR((B8+B11+B14+B17+B20+B23)/6,"-")</f>
        <v>-</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77</v>
      </c>
      <c r="G29" s="11" t="s">
        <v>66</v>
      </c>
      <c r="H29">
        <v>5</v>
      </c>
    </row>
    <row r="30" spans="1:8" ht="30" customHeight="1" thickBot="1" x14ac:dyDescent="0.35">
      <c r="A30" s="15" t="s">
        <v>49</v>
      </c>
      <c r="B30" s="30" t="str">
        <f>VLOOKUP(B29,G38:H43,2,FALSE)</f>
        <v>-</v>
      </c>
    </row>
    <row r="31" spans="1:8" ht="30" customHeight="1" thickBot="1" x14ac:dyDescent="0.35">
      <c r="A31" s="105" t="s">
        <v>87</v>
      </c>
      <c r="B31" s="106"/>
      <c r="G31" s="7" t="s">
        <v>77</v>
      </c>
      <c r="H31" t="s">
        <v>76</v>
      </c>
    </row>
    <row r="32" spans="1:8" ht="42" customHeight="1" thickBot="1" x14ac:dyDescent="0.35">
      <c r="A32" s="29" t="s">
        <v>88</v>
      </c>
      <c r="B32" s="65" t="s">
        <v>77</v>
      </c>
      <c r="G32" s="11" t="s">
        <v>69</v>
      </c>
      <c r="H32">
        <v>1</v>
      </c>
    </row>
    <row r="33" spans="1:8" ht="43.5" customHeight="1" thickBot="1" x14ac:dyDescent="0.35">
      <c r="A33" s="15" t="s">
        <v>49</v>
      </c>
      <c r="B33" s="30" t="str">
        <f>VLOOKUP(B32,G27:H29,2,FALSE)</f>
        <v>-</v>
      </c>
      <c r="G33" s="11" t="s">
        <v>70</v>
      </c>
      <c r="H33">
        <v>2</v>
      </c>
    </row>
    <row r="34" spans="1:8" ht="30" customHeight="1" thickBot="1" x14ac:dyDescent="0.35">
      <c r="A34" s="105" t="s">
        <v>89</v>
      </c>
      <c r="B34" s="106"/>
      <c r="G34" s="11" t="s">
        <v>71</v>
      </c>
      <c r="H34">
        <v>3</v>
      </c>
    </row>
    <row r="35" spans="1:8" ht="30" customHeight="1" thickBot="1" x14ac:dyDescent="0.35">
      <c r="A35" s="29" t="s">
        <v>90</v>
      </c>
      <c r="B35" s="65" t="s">
        <v>77</v>
      </c>
      <c r="G35" s="11" t="s">
        <v>72</v>
      </c>
      <c r="H35">
        <v>4</v>
      </c>
    </row>
    <row r="36" spans="1:8" ht="30" customHeight="1" thickBot="1" x14ac:dyDescent="0.35">
      <c r="A36" s="15" t="s">
        <v>49</v>
      </c>
      <c r="B36" s="30" t="str">
        <f>VLOOKUP(B35,G48:H54,2,FALSE)</f>
        <v>-</v>
      </c>
      <c r="G36" s="11" t="s">
        <v>73</v>
      </c>
      <c r="H36">
        <v>5</v>
      </c>
    </row>
    <row r="37" spans="1:8" ht="30" customHeight="1" x14ac:dyDescent="0.3">
      <c r="A37" s="105" t="s">
        <v>97</v>
      </c>
      <c r="B37" s="106"/>
    </row>
    <row r="38" spans="1:8" ht="30" customHeight="1" thickBot="1" x14ac:dyDescent="0.35">
      <c r="A38" s="29" t="s">
        <v>98</v>
      </c>
      <c r="B38" s="65" t="s">
        <v>77</v>
      </c>
      <c r="G38" s="7" t="s">
        <v>77</v>
      </c>
      <c r="H38" t="s">
        <v>76</v>
      </c>
    </row>
    <row r="39" spans="1:8" ht="30" customHeight="1" thickBot="1" x14ac:dyDescent="0.35">
      <c r="A39" s="15" t="s">
        <v>49</v>
      </c>
      <c r="B39" s="30" t="str">
        <f>VLOOKUP(B38,G56:H61,2,FALSE)</f>
        <v>-</v>
      </c>
      <c r="G39" s="7" t="s">
        <v>102</v>
      </c>
      <c r="H39">
        <v>1</v>
      </c>
    </row>
    <row r="40" spans="1:8" ht="30" customHeight="1" thickBot="1" x14ac:dyDescent="0.35">
      <c r="A40" s="32" t="s">
        <v>99</v>
      </c>
      <c r="B40" s="31" t="str">
        <f>IFERROR((B30+B33+B36+B39)/4,"-")</f>
        <v>-</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t="str">
        <f>IF(OR(B8="-",B11="-",B14="-",B17="-",B20="-",B23="-",B30="-",B33="-",B36="-",B39="-"),"Presenti campi non compilati",IFERROR(B24*B40,"-"))</f>
        <v>Presenti campi non compilati</v>
      </c>
    </row>
    <row r="45" spans="1:8" ht="30" customHeight="1" thickBot="1" x14ac:dyDescent="0.35">
      <c r="A45" s="34"/>
      <c r="B45" s="35"/>
    </row>
    <row r="46" spans="1:8" ht="30" customHeight="1" thickBot="1" x14ac:dyDescent="0.35">
      <c r="A46" s="112" t="s">
        <v>119</v>
      </c>
      <c r="B46" s="120"/>
    </row>
    <row r="47" spans="1:8" ht="30" customHeight="1" thickBot="1" x14ac:dyDescent="0.35">
      <c r="A47" s="118"/>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t="str">
        <f>IF(F2="SI",'Indice Schede'!B60,"non utilizzata")</f>
        <v>non utilizzata</v>
      </c>
      <c r="D2" s="107" t="s">
        <v>80</v>
      </c>
      <c r="E2" s="108"/>
      <c r="F2" s="67" t="s">
        <v>37</v>
      </c>
      <c r="H2" t="s">
        <v>36</v>
      </c>
    </row>
    <row r="3" spans="1:8" ht="45" customHeight="1" thickBot="1" x14ac:dyDescent="0.35">
      <c r="A3" s="114" t="s">
        <v>193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77</v>
      </c>
      <c r="G7" s="8" t="s">
        <v>45</v>
      </c>
      <c r="H7">
        <v>2</v>
      </c>
    </row>
    <row r="8" spans="1:8" ht="30" customHeight="1" thickBot="1" x14ac:dyDescent="0.35">
      <c r="A8" s="23" t="s">
        <v>49</v>
      </c>
      <c r="B8" s="22" t="str">
        <f>VLOOKUP(B7,G5:H10,2,FALSE)</f>
        <v>-</v>
      </c>
      <c r="G8" s="7" t="s">
        <v>46</v>
      </c>
      <c r="H8">
        <v>3</v>
      </c>
    </row>
    <row r="9" spans="1:8" ht="30" customHeight="1" thickBot="1" x14ac:dyDescent="0.35">
      <c r="A9" s="105" t="s">
        <v>50</v>
      </c>
      <c r="B9" s="106"/>
      <c r="G9" s="7" t="s">
        <v>47</v>
      </c>
      <c r="H9">
        <v>4</v>
      </c>
    </row>
    <row r="10" spans="1:8" ht="30" customHeight="1" thickBot="1" x14ac:dyDescent="0.35">
      <c r="A10" s="25" t="s">
        <v>51</v>
      </c>
      <c r="B10" s="66" t="s">
        <v>77</v>
      </c>
      <c r="G10" s="7" t="s">
        <v>48</v>
      </c>
      <c r="H10">
        <v>5</v>
      </c>
    </row>
    <row r="11" spans="1:8" ht="30" customHeight="1" thickBot="1" x14ac:dyDescent="0.35">
      <c r="A11" s="26" t="s">
        <v>49</v>
      </c>
      <c r="B11" s="22" t="str">
        <f>VLOOKUP(B10,G13:H15,2,FALSE)</f>
        <v>-</v>
      </c>
    </row>
    <row r="12" spans="1:8" ht="30" customHeight="1" x14ac:dyDescent="0.3">
      <c r="A12" s="105" t="s">
        <v>54</v>
      </c>
      <c r="B12" s="106"/>
      <c r="G12" s="12"/>
    </row>
    <row r="13" spans="1:8" ht="30" customHeight="1" thickBot="1" x14ac:dyDescent="0.35">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5">
      <c r="A15" s="105" t="s">
        <v>59</v>
      </c>
      <c r="B15" s="106"/>
      <c r="G15" s="7" t="s">
        <v>53</v>
      </c>
      <c r="H15">
        <v>5</v>
      </c>
    </row>
    <row r="16" spans="1:8" ht="39" customHeight="1" x14ac:dyDescent="0.3">
      <c r="A16" s="28" t="s">
        <v>60</v>
      </c>
      <c r="B16" s="65" t="s">
        <v>77</v>
      </c>
    </row>
    <row r="17" spans="1:8" ht="30" customHeight="1" thickBot="1" x14ac:dyDescent="0.35">
      <c r="A17" s="15" t="s">
        <v>49</v>
      </c>
      <c r="B17" s="30" t="str">
        <f>VLOOKUP(B16,G22:H25,2,FALSE)</f>
        <v>-</v>
      </c>
      <c r="G17" s="7" t="s">
        <v>77</v>
      </c>
      <c r="H17" t="s">
        <v>76</v>
      </c>
    </row>
    <row r="18" spans="1:8" ht="30" customHeight="1" thickBot="1" x14ac:dyDescent="0.35">
      <c r="A18" s="105" t="s">
        <v>64</v>
      </c>
      <c r="B18" s="106"/>
      <c r="G18" s="11" t="s">
        <v>56</v>
      </c>
      <c r="H18">
        <v>1</v>
      </c>
    </row>
    <row r="19" spans="1:8" ht="30" customHeight="1" thickBot="1" x14ac:dyDescent="0.35">
      <c r="A19" s="29" t="s">
        <v>78</v>
      </c>
      <c r="B19" s="65" t="s">
        <v>77</v>
      </c>
      <c r="G19" s="11" t="s">
        <v>57</v>
      </c>
      <c r="H19">
        <v>3</v>
      </c>
    </row>
    <row r="20" spans="1:8" ht="30" customHeight="1" thickBot="1" x14ac:dyDescent="0.35">
      <c r="A20" s="15" t="s">
        <v>49</v>
      </c>
      <c r="B20" s="30" t="str">
        <f>VLOOKUP(B19,G27:H29,2,FALSE)</f>
        <v>-</v>
      </c>
      <c r="G20" s="11" t="s">
        <v>58</v>
      </c>
      <c r="H20">
        <v>5</v>
      </c>
    </row>
    <row r="21" spans="1:8" ht="30" customHeight="1" x14ac:dyDescent="0.3">
      <c r="A21" s="105" t="s">
        <v>67</v>
      </c>
      <c r="B21" s="106"/>
    </row>
    <row r="22" spans="1:8" ht="30" customHeight="1" thickBot="1" x14ac:dyDescent="0.35">
      <c r="A22" s="29" t="s">
        <v>68</v>
      </c>
      <c r="B22" s="65" t="s">
        <v>77</v>
      </c>
      <c r="G22" s="7" t="s">
        <v>77</v>
      </c>
      <c r="H22" t="s">
        <v>76</v>
      </c>
    </row>
    <row r="23" spans="1:8" ht="30" customHeight="1" thickBot="1" x14ac:dyDescent="0.35">
      <c r="A23" s="15" t="s">
        <v>49</v>
      </c>
      <c r="B23" s="30" t="str">
        <f>VLOOKUP(B22,G31:H36,2,FALSE)</f>
        <v>-</v>
      </c>
      <c r="G23" s="11" t="s">
        <v>61</v>
      </c>
      <c r="H23">
        <v>1</v>
      </c>
    </row>
    <row r="24" spans="1:8" ht="30" customHeight="1" thickBot="1" x14ac:dyDescent="0.35">
      <c r="A24" s="19" t="s">
        <v>74</v>
      </c>
      <c r="B24" s="31" t="str">
        <f>IFERROR((B8+B11+B14+B17+B20+B23)/6,"-")</f>
        <v>-</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77</v>
      </c>
      <c r="G29" s="11" t="s">
        <v>66</v>
      </c>
      <c r="H29">
        <v>5</v>
      </c>
    </row>
    <row r="30" spans="1:8" ht="30" customHeight="1" thickBot="1" x14ac:dyDescent="0.35">
      <c r="A30" s="15" t="s">
        <v>49</v>
      </c>
      <c r="B30" s="30" t="str">
        <f>VLOOKUP(B29,G38:H43,2,FALSE)</f>
        <v>-</v>
      </c>
    </row>
    <row r="31" spans="1:8" ht="30" customHeight="1" thickBot="1" x14ac:dyDescent="0.35">
      <c r="A31" s="105" t="s">
        <v>87</v>
      </c>
      <c r="B31" s="106"/>
      <c r="G31" s="7" t="s">
        <v>77</v>
      </c>
      <c r="H31" t="s">
        <v>76</v>
      </c>
    </row>
    <row r="32" spans="1:8" ht="42" customHeight="1" thickBot="1" x14ac:dyDescent="0.35">
      <c r="A32" s="29" t="s">
        <v>88</v>
      </c>
      <c r="B32" s="65" t="s">
        <v>77</v>
      </c>
      <c r="G32" s="11" t="s">
        <v>69</v>
      </c>
      <c r="H32">
        <v>1</v>
      </c>
    </row>
    <row r="33" spans="1:8" ht="43.5" customHeight="1" thickBot="1" x14ac:dyDescent="0.35">
      <c r="A33" s="15" t="s">
        <v>49</v>
      </c>
      <c r="B33" s="30" t="str">
        <f>VLOOKUP(B32,G27:H29,2,FALSE)</f>
        <v>-</v>
      </c>
      <c r="G33" s="11" t="s">
        <v>70</v>
      </c>
      <c r="H33">
        <v>2</v>
      </c>
    </row>
    <row r="34" spans="1:8" ht="30" customHeight="1" thickBot="1" x14ac:dyDescent="0.35">
      <c r="A34" s="105" t="s">
        <v>89</v>
      </c>
      <c r="B34" s="106"/>
      <c r="G34" s="11" t="s">
        <v>71</v>
      </c>
      <c r="H34">
        <v>3</v>
      </c>
    </row>
    <row r="35" spans="1:8" ht="30" customHeight="1" thickBot="1" x14ac:dyDescent="0.35">
      <c r="A35" s="29" t="s">
        <v>90</v>
      </c>
      <c r="B35" s="65" t="s">
        <v>77</v>
      </c>
      <c r="G35" s="11" t="s">
        <v>72</v>
      </c>
      <c r="H35">
        <v>4</v>
      </c>
    </row>
    <row r="36" spans="1:8" ht="30" customHeight="1" thickBot="1" x14ac:dyDescent="0.35">
      <c r="A36" s="15" t="s">
        <v>49</v>
      </c>
      <c r="B36" s="30" t="str">
        <f>VLOOKUP(B35,G48:H54,2,FALSE)</f>
        <v>-</v>
      </c>
      <c r="G36" s="11" t="s">
        <v>73</v>
      </c>
      <c r="H36">
        <v>5</v>
      </c>
    </row>
    <row r="37" spans="1:8" ht="30" customHeight="1" x14ac:dyDescent="0.3">
      <c r="A37" s="105" t="s">
        <v>97</v>
      </c>
      <c r="B37" s="106"/>
    </row>
    <row r="38" spans="1:8" ht="30" customHeight="1" thickBot="1" x14ac:dyDescent="0.35">
      <c r="A38" s="29" t="s">
        <v>98</v>
      </c>
      <c r="B38" s="65" t="s">
        <v>77</v>
      </c>
      <c r="G38" s="7" t="s">
        <v>77</v>
      </c>
      <c r="H38" t="s">
        <v>76</v>
      </c>
    </row>
    <row r="39" spans="1:8" ht="30" customHeight="1" thickBot="1" x14ac:dyDescent="0.35">
      <c r="A39" s="15" t="s">
        <v>49</v>
      </c>
      <c r="B39" s="30" t="str">
        <f>VLOOKUP(B38,G56:H61,2,FALSE)</f>
        <v>-</v>
      </c>
      <c r="G39" s="7" t="s">
        <v>102</v>
      </c>
      <c r="H39">
        <v>1</v>
      </c>
    </row>
    <row r="40" spans="1:8" ht="30" customHeight="1" thickBot="1" x14ac:dyDescent="0.35">
      <c r="A40" s="32" t="s">
        <v>99</v>
      </c>
      <c r="B40" s="31" t="str">
        <f>IFERROR((B30+B33+B36+B39)/4,"-")</f>
        <v>-</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t="str">
        <f>IF(OR(B8="-",B11="-",B14="-",B17="-",B20="-",B23="-",B30="-",B33="-",B36="-",B39="-"),"Presenti campi non compilati",IFERROR(B24*B40,"-"))</f>
        <v>Presenti campi non compilati</v>
      </c>
    </row>
    <row r="45" spans="1:8" ht="30" customHeight="1" thickBot="1" x14ac:dyDescent="0.35">
      <c r="A45" s="34"/>
      <c r="B45" s="35"/>
    </row>
    <row r="46" spans="1:8" ht="30" customHeight="1" thickBot="1" x14ac:dyDescent="0.35">
      <c r="A46" s="112" t="s">
        <v>119</v>
      </c>
      <c r="B46" s="120"/>
    </row>
    <row r="47" spans="1:8" ht="30" customHeight="1" thickBot="1" x14ac:dyDescent="0.35">
      <c r="A47" s="118"/>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Schede'!B14,"non utilizzata")</f>
        <v>3</v>
      </c>
      <c r="D2" s="107" t="s">
        <v>80</v>
      </c>
      <c r="E2" s="108"/>
      <c r="F2" s="67" t="s">
        <v>36</v>
      </c>
      <c r="H2" t="s">
        <v>36</v>
      </c>
    </row>
    <row r="3" spans="1:8" ht="45" customHeight="1" thickBot="1" x14ac:dyDescent="0.35">
      <c r="A3" s="114" t="s">
        <v>3</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5.25</v>
      </c>
    </row>
    <row r="45" spans="1:8" ht="30" customHeight="1" thickBot="1" x14ac:dyDescent="0.35">
      <c r="A45" s="34"/>
      <c r="B45" s="35"/>
    </row>
    <row r="46" spans="1:8" ht="30" customHeight="1" thickBot="1" x14ac:dyDescent="0.35">
      <c r="A46" s="112" t="s">
        <v>119</v>
      </c>
      <c r="B46" s="120"/>
    </row>
    <row r="47" spans="1:8" ht="81.75" customHeight="1" thickBot="1" x14ac:dyDescent="0.35">
      <c r="A47" s="118" t="s">
        <v>205</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Schede'!B15,"non utilizzata")</f>
        <v>4</v>
      </c>
      <c r="D2" s="107" t="s">
        <v>80</v>
      </c>
      <c r="E2" s="108"/>
      <c r="F2" s="67" t="s">
        <v>36</v>
      </c>
      <c r="H2" t="s">
        <v>36</v>
      </c>
    </row>
    <row r="3" spans="1:8" ht="45" customHeight="1" thickBot="1" x14ac:dyDescent="0.35">
      <c r="A3" s="114" t="s">
        <v>4</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2.3333333333333335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2.916666666666667</v>
      </c>
    </row>
    <row r="45" spans="1:8" ht="30" customHeight="1" thickBot="1" x14ac:dyDescent="0.35">
      <c r="A45" s="34"/>
      <c r="B45" s="35"/>
    </row>
    <row r="46" spans="1:8" ht="30" customHeight="1" thickBot="1" x14ac:dyDescent="0.35">
      <c r="A46" s="112" t="s">
        <v>119</v>
      </c>
      <c r="B46" s="120"/>
    </row>
    <row r="47" spans="1:8" s="5" customFormat="1" ht="78.75" customHeight="1" thickBot="1" x14ac:dyDescent="0.35">
      <c r="A47" s="118" t="s">
        <v>206</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Schede'!B16,"non utilizzata")</f>
        <v>5</v>
      </c>
      <c r="D2" s="107" t="s">
        <v>80</v>
      </c>
      <c r="E2" s="108"/>
      <c r="F2" s="67" t="s">
        <v>36</v>
      </c>
      <c r="H2" t="s">
        <v>36</v>
      </c>
    </row>
    <row r="3" spans="1:8" ht="45" customHeight="1" thickBot="1" x14ac:dyDescent="0.35">
      <c r="A3" s="114" t="s">
        <v>5</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2.8333333333333335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4.25</v>
      </c>
    </row>
    <row r="45" spans="1:8" ht="30" customHeight="1" thickBot="1" x14ac:dyDescent="0.35">
      <c r="A45" s="34"/>
      <c r="B45" s="35"/>
    </row>
    <row r="46" spans="1:8" ht="30" customHeight="1" thickBot="1" x14ac:dyDescent="0.35">
      <c r="A46" s="112" t="s">
        <v>119</v>
      </c>
      <c r="B46" s="120"/>
    </row>
    <row r="47" spans="1:8" ht="80.25" customHeight="1" thickBot="1" x14ac:dyDescent="0.35">
      <c r="A47" s="118" t="s">
        <v>206</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Schede'!B17,"non utilizzata")</f>
        <v>6</v>
      </c>
      <c r="D2" s="107" t="s">
        <v>80</v>
      </c>
      <c r="E2" s="108"/>
      <c r="F2" s="67" t="s">
        <v>36</v>
      </c>
      <c r="H2" t="s">
        <v>36</v>
      </c>
    </row>
    <row r="3" spans="1:8" ht="45" customHeight="1" thickBot="1" x14ac:dyDescent="0.35">
      <c r="A3" s="114" t="s">
        <v>120</v>
      </c>
      <c r="B3" s="115"/>
      <c r="H3" t="s">
        <v>37</v>
      </c>
    </row>
    <row r="4" spans="1:8" ht="31.5" customHeight="1" thickBot="1" x14ac:dyDescent="0.35">
      <c r="A4" s="112" t="s">
        <v>39</v>
      </c>
      <c r="B4" s="113"/>
      <c r="D4" s="109" t="s">
        <v>81</v>
      </c>
      <c r="E4" s="110"/>
      <c r="F4" s="111"/>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2.3333333333333335</v>
      </c>
      <c r="G24" s="13" t="s">
        <v>62</v>
      </c>
      <c r="H24">
        <v>3</v>
      </c>
    </row>
    <row r="25" spans="1:8" ht="30" customHeight="1" thickBot="1" x14ac:dyDescent="0.35">
      <c r="A25" s="116" t="s">
        <v>75</v>
      </c>
      <c r="B25" s="117"/>
      <c r="G25" s="11" t="s">
        <v>63</v>
      </c>
      <c r="H25">
        <v>5</v>
      </c>
    </row>
    <row r="26" spans="1:8" ht="9.75" customHeight="1" thickBot="1" x14ac:dyDescent="0.35"/>
    <row r="27" spans="1:8" ht="30" customHeight="1" thickBot="1" x14ac:dyDescent="0.35">
      <c r="A27" s="112" t="s">
        <v>84</v>
      </c>
      <c r="B27" s="113"/>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6" t="s">
        <v>100</v>
      </c>
      <c r="B41" s="117"/>
      <c r="G41" s="7" t="s">
        <v>104</v>
      </c>
      <c r="H41">
        <v>3</v>
      </c>
    </row>
    <row r="42" spans="1:8" ht="30" customHeight="1" thickBot="1" x14ac:dyDescent="0.35">
      <c r="A42" s="20"/>
      <c r="B42" s="20"/>
      <c r="G42" s="7" t="s">
        <v>105</v>
      </c>
      <c r="H42">
        <v>4</v>
      </c>
    </row>
    <row r="43" spans="1:8" ht="30" customHeight="1" thickBot="1" x14ac:dyDescent="0.35">
      <c r="A43" s="112" t="s">
        <v>101</v>
      </c>
      <c r="B43" s="120"/>
      <c r="G43" s="7" t="s">
        <v>106</v>
      </c>
      <c r="H43">
        <v>5</v>
      </c>
    </row>
    <row r="44" spans="1:8" ht="30" customHeight="1" thickBot="1" x14ac:dyDescent="0.35">
      <c r="A44" s="33" t="s">
        <v>114</v>
      </c>
      <c r="B44" s="31">
        <f>IF(OR(B8="-",B11="-",B14="-",B17="-",B20="-",B23="-",B30="-",B33="-",B36="-",B39="-"),"Presenti campi non compilati",IFERROR(B24*B40,"-"))</f>
        <v>2.916666666666667</v>
      </c>
    </row>
    <row r="45" spans="1:8" ht="30" customHeight="1" thickBot="1" x14ac:dyDescent="0.35">
      <c r="A45" s="34"/>
      <c r="B45" s="35"/>
    </row>
    <row r="46" spans="1:8" ht="30" customHeight="1" thickBot="1" x14ac:dyDescent="0.35">
      <c r="A46" s="112" t="s">
        <v>119</v>
      </c>
      <c r="B46" s="120"/>
    </row>
    <row r="47" spans="1:8" ht="55.5" customHeight="1" thickBot="1" x14ac:dyDescent="0.35">
      <c r="A47" s="118" t="s">
        <v>207</v>
      </c>
      <c r="B47" s="119"/>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segretario</cp:lastModifiedBy>
  <cp:lastPrinted>2018-01-31T21:45:17Z</cp:lastPrinted>
  <dcterms:created xsi:type="dcterms:W3CDTF">2017-10-19T12:38:16Z</dcterms:created>
  <dcterms:modified xsi:type="dcterms:W3CDTF">2018-01-31T21:45:53Z</dcterms:modified>
</cp:coreProperties>
</file>