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OPE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<sst xmlns="http://schemas.openxmlformats.org/spreadsheetml/2006/main" count="810" uniqueCount="307">
  <si>
    <r>
      <rPr>
        <b/>
        <sz val="10"/>
        <rFont val="Arial"/>
        <family val="0"/>
      </rPr>
      <t>Ente Codice</t>
    </r>
    <r>
      <rPr>
        <sz val="10"/>
        <rFont val="Arial"/>
        <family val="0"/>
      </rPr>
      <t xml:space="preserve"> 011118793</t>
    </r>
  </si>
  <si>
    <r>
      <rPr>
        <b/>
        <sz val="10"/>
        <rFont val="Arial"/>
        <family val="0"/>
      </rPr>
      <t>Ente Descrizione</t>
    </r>
    <r>
      <rPr>
        <sz val="10"/>
        <rFont val="Arial"/>
        <family val="0"/>
      </rPr>
      <t xml:space="preserve"> COMUNE DI POGGIO SAN VICINO</t>
    </r>
  </si>
  <si>
    <r>
      <rPr>
        <b/>
        <sz val="10"/>
        <rFont val="Arial"/>
        <family val="0"/>
      </rPr>
      <t>Categoria</t>
    </r>
    <r>
      <rPr>
        <sz val="10"/>
        <rFont val="Arial"/>
        <family val="0"/>
      </rPr>
      <t xml:space="preserve"> Province - Comuni - Citta' metropolitane - Unioni di Comuni</t>
    </r>
  </si>
  <si>
    <r>
      <rPr>
        <b/>
        <sz val="10"/>
        <rFont val="Arial"/>
        <family val="0"/>
      </rPr>
      <t>Sotto Categoria</t>
    </r>
    <r>
      <rPr>
        <sz val="10"/>
        <rFont val="Arial"/>
        <family val="0"/>
      </rPr>
      <t xml:space="preserve"> COMUNI</t>
    </r>
  </si>
  <si>
    <r>
      <rPr>
        <b/>
        <sz val="10"/>
        <rFont val="Arial"/>
        <family val="0"/>
      </rPr>
      <t>Periodo</t>
    </r>
    <r>
      <rPr>
        <sz val="10"/>
        <rFont val="Arial"/>
        <family val="0"/>
      </rPr>
      <t xml:space="preserve"> ANNUALE 2020</t>
    </r>
  </si>
  <si>
    <r>
      <rPr>
        <b/>
        <sz val="10"/>
        <rFont val="Arial"/>
        <family val="0"/>
      </rPr>
      <t>Tipo Report</t>
    </r>
    <r>
      <rPr>
        <sz val="10"/>
        <rFont val="Arial"/>
        <family val="0"/>
      </rPr>
      <t xml:space="preserve"> Semplice</t>
    </r>
  </si>
  <si>
    <r>
      <rPr>
        <b/>
        <sz val="10"/>
        <rFont val="Arial"/>
        <family val="0"/>
      </rPr>
      <t>Importi in EURO</t>
    </r>
    <r>
      <rPr>
        <sz val="10"/>
        <rFont val="Arial"/>
        <family val="0"/>
      </rPr>
      <t xml:space="preserve"> </t>
    </r>
  </si>
  <si>
    <t xml:space="preserve"> </t>
  </si>
  <si>
    <t>011118793 - COMUNE DI POGGIO SAN VICINO</t>
  </si>
  <si>
    <t>Importo a tutto il periodo</t>
  </si>
  <si>
    <t>1.00.00.00.000 Entrate correnti di natura tributaria, contributiva e perequativa</t>
  </si>
  <si>
    <t>1.01.00.00.000 Tributi</t>
  </si>
  <si>
    <t>1.01.01.00.000 Imposte, tasse e proventi assimilati</t>
  </si>
  <si>
    <t>1.01.01.06.001</t>
  </si>
  <si>
    <t>Imposta municipale propria riscossa a seguito dell'attivita' ordinaria di gestione</t>
  </si>
  <si>
    <t>1.01.01.52.001</t>
  </si>
  <si>
    <t>Tassa occupazione spazi e aree pubbliche riscossa a seguito dell'attivita' ordinaria di gestione</t>
  </si>
  <si>
    <t>1.01.01.53.001</t>
  </si>
  <si>
    <t>Imposta comunale sulla pubblicita' e diritto sulle pubbliche affissioni riscossa a seguito dell'attivita' ordinaria di gestione</t>
  </si>
  <si>
    <t>1.01.01.61.001</t>
  </si>
  <si>
    <t>Tributo comunale sui rifiuti e sui servizi</t>
  </si>
  <si>
    <t>1.01.01.76.001</t>
  </si>
  <si>
    <t>Tributo per i servizi indivisibili (TASI) riscosso a seguito dell'attivita' ordinaria di gestione</t>
  </si>
  <si>
    <t>1.01.04.00.000 Compartecipazioni di tributi</t>
  </si>
  <si>
    <t>1.01.04.06.001</t>
  </si>
  <si>
    <t>Compartecipazione IRPEF ai Comuni</t>
  </si>
  <si>
    <t>1.03.00.00.000 Fondi perequativi</t>
  </si>
  <si>
    <t>1.03.01.00.000 Fondi perequativi da Amministrazioni Centrali</t>
  </si>
  <si>
    <t>1.03.01.01.001</t>
  </si>
  <si>
    <t>Fondi perequativi dallo Stato</t>
  </si>
  <si>
    <t>2.00.00.00.000 Trasferimenti correnti</t>
  </si>
  <si>
    <t>2.01.00.00.000 Trasferimenti correnti</t>
  </si>
  <si>
    <t>2.01.01.00.000 Trasferimenti correnti da Amministrazioni pubbliche</t>
  </si>
  <si>
    <t>2.01.01.01.001</t>
  </si>
  <si>
    <t>Trasferimenti correnti da Ministeri</t>
  </si>
  <si>
    <t>2.01.01.01.003</t>
  </si>
  <si>
    <t>Trasferimenti correnti da Presidenza del Consiglio dei Ministri</t>
  </si>
  <si>
    <t>2.01.01.02.001</t>
  </si>
  <si>
    <t>Trasferimenti correnti da Regioni e province autonome</t>
  </si>
  <si>
    <t>2.01.03.00.000 Trasferimenti correnti da Imprese</t>
  </si>
  <si>
    <t>2.01.03.02.999</t>
  </si>
  <si>
    <t>Altri trasferimenti correnti da altre imprese</t>
  </si>
  <si>
    <t>3.00.00.00.000 Entrate extratributarie</t>
  </si>
  <si>
    <t>3.01.00.00.000 Vendita di beni e servizi e proventi derivanti dalla gestione dei beni</t>
  </si>
  <si>
    <t>3.01.02.00.000 Entrate dalla vendita e dall'erogazione di servizi</t>
  </si>
  <si>
    <t>3.01.02.01.006</t>
  </si>
  <si>
    <t>Proventi da impianti sportivi</t>
  </si>
  <si>
    <t>3.01.02.01.008</t>
  </si>
  <si>
    <t>Proventi da mense</t>
  </si>
  <si>
    <t>3.01.02.01.011</t>
  </si>
  <si>
    <t>Proventi da servizi turistici</t>
  </si>
  <si>
    <t>3.01.02.01.014</t>
  </si>
  <si>
    <t>Proventi da trasporti funebri, pompe funebri, illuminazione votiva</t>
  </si>
  <si>
    <t>3.01.02.01.016</t>
  </si>
  <si>
    <t>Proventi da trasporto scolastico</t>
  </si>
  <si>
    <t>3.01.02.01.032</t>
  </si>
  <si>
    <t>Proventi da diritti di segreteria e rogito</t>
  </si>
  <si>
    <t>3.01.02.01.033</t>
  </si>
  <si>
    <t>Proventi da rilascio documenti e diritti di cancelleria</t>
  </si>
  <si>
    <t>3.01.02.01.999</t>
  </si>
  <si>
    <t>Proventi da servizi n.a.c.</t>
  </si>
  <si>
    <t>3.01.03.00.000 Proventi derivanti dalla gestione dei beni</t>
  </si>
  <si>
    <t>3.01.03.02.002</t>
  </si>
  <si>
    <t>Locazioni di altri beni immobili</t>
  </si>
  <si>
    <t>3.03.00.00.000 Interessi attivi</t>
  </si>
  <si>
    <t>3.03.03.00.000 Altri interessi attivi</t>
  </si>
  <si>
    <t>3.03.03.04.001</t>
  </si>
  <si>
    <t>Interessi attivi da depositi bancari o postali</t>
  </si>
  <si>
    <t>3.05.00.00.000 Rimborsi e altre entrate correnti</t>
  </si>
  <si>
    <t>3.05.02.00.000 Rimborsi in entrata</t>
  </si>
  <si>
    <t>3.05.02.01.001</t>
  </si>
  <si>
    <t>Rimborsi ricevuti per spese di personale (comando, distacco, fuori ruolo, convenzioni, ecc¿)</t>
  </si>
  <si>
    <t>3.05.02.03.001</t>
  </si>
  <si>
    <t>Entrate da rimborsi, recuperi e restituzioni di somme non dovute o incassate in eccesso da Amministrazioni Centrali</t>
  </si>
  <si>
    <t>3.05.02.03.002</t>
  </si>
  <si>
    <t>Entrate da rimborsi, recuperi e restituzioni di somme non dovute o incassate in eccesso da Amministrazioni Locali</t>
  </si>
  <si>
    <t>3.05.02.03.003</t>
  </si>
  <si>
    <t>Entrate da rimborsi, recuperi e restituzioni di somme non dovute o incassate in eccesso da Enti Previdenziali</t>
  </si>
  <si>
    <t>3.05.02.03.004</t>
  </si>
  <si>
    <t>Entrate da rimborsi, recuperi e restituzioni di somme non dovute o incassate in eccesso da Famiglie</t>
  </si>
  <si>
    <t>3.05.02.03.005</t>
  </si>
  <si>
    <t>Entrate da rimborsi, recuperi e restituzioni di somme non dovute o incassate in eccesso da Imprese</t>
  </si>
  <si>
    <t>3.05.02.03.008</t>
  </si>
  <si>
    <t>Entrate da rimborsi, recuperi e restituzioni di somme non dovute o incassate in eccesso dal Resto del mondo</t>
  </si>
  <si>
    <t>3.05.99.00.000 Altre entrate correnti n.a.c.</t>
  </si>
  <si>
    <t>3.05.99.99.999</t>
  </si>
  <si>
    <t>Altre entrate correnti n.a.c.</t>
  </si>
  <si>
    <t>4.00.00.00.000 Entrate in conto capitale</t>
  </si>
  <si>
    <t>4.02.00.00.000 Contributi agli investimenti</t>
  </si>
  <si>
    <t>4.02.01.00.000 Contributi agli investimenti da amministrazioni pubbliche</t>
  </si>
  <si>
    <t>4.02.01.01.001</t>
  </si>
  <si>
    <t>Contributi agli investimenti da Ministeri</t>
  </si>
  <si>
    <t>4.02.01.01.006</t>
  </si>
  <si>
    <t>Contributi agli investimenti da enti di regolazione dell'attivita' economica</t>
  </si>
  <si>
    <t>4.02.01.02.001</t>
  </si>
  <si>
    <t>Contributi agli investimenti da Regioni e province autonome</t>
  </si>
  <si>
    <t>4.05.00.00.000 Altre entrate in conto capitale</t>
  </si>
  <si>
    <t>4.05.04.00.000 Altre entrate in conto capitale n.a.c.</t>
  </si>
  <si>
    <t>4.05.04.99.999</t>
  </si>
  <si>
    <t>Altre entrate in conto capitale n.a.c.</t>
  </si>
  <si>
    <t>9.00.00.00.000 Entrate per conto terzi e partite di giro</t>
  </si>
  <si>
    <t>9.01.00.00.000 Entrate per partite di giro</t>
  </si>
  <si>
    <t>9.01.01.00.000 Altre ritenute</t>
  </si>
  <si>
    <t>9.01.01.02.001</t>
  </si>
  <si>
    <t>Ritenute per scissione contabile IVA (split payment)</t>
  </si>
  <si>
    <t>9.01.02.00.000 Ritenute su redditi da lavoro dipendente</t>
  </si>
  <si>
    <t>9.01.02.01.001</t>
  </si>
  <si>
    <t>Ritenute erariali su redditi da lavoro dipendente per conto terzi</t>
  </si>
  <si>
    <t>9.01.02.02.001</t>
  </si>
  <si>
    <t>Ritenute previdenziali e assistenziali su redditi da lavoro dipendente per conto terzi</t>
  </si>
  <si>
    <t>9.01.02.99.999</t>
  </si>
  <si>
    <t>Altre ritenute al personale dipendente per conto di terzi</t>
  </si>
  <si>
    <t>9.01.03.00.000 Ritenute su redditi da lavoro autonomo</t>
  </si>
  <si>
    <t>9.01.03.01.001</t>
  </si>
  <si>
    <t>Ritenute erariali su redditi da lavoro autonomo per conto terzi</t>
  </si>
  <si>
    <t>9.01.99.00.000 Altre entrate per partite di giro</t>
  </si>
  <si>
    <t>9.01.99.01.001</t>
  </si>
  <si>
    <t>Entrate a seguito di spese non andate a buon fine</t>
  </si>
  <si>
    <t>9.01.99.99.999</t>
  </si>
  <si>
    <t>Altre entrate per partite di giro diverse</t>
  </si>
  <si>
    <t>9.02.00.00.000 Entrate per conto terzi</t>
  </si>
  <si>
    <t>9.02.02.00.000 Trasferimenti da Amministrazioni pubbliche per operazioni conto terzi</t>
  </si>
  <si>
    <t>9.02.02.02.017</t>
  </si>
  <si>
    <t>Trasferimenti da altri enti e agenzie regionali e sub regionali per operazioni conto terzi</t>
  </si>
  <si>
    <t>9.02.02.02.999</t>
  </si>
  <si>
    <t>Trasferimenti da altre Amministrazioni Locali n.a.c. per operazioni conto terzi</t>
  </si>
  <si>
    <t>9.02.04.00.000 Depositi di/presso terzi</t>
  </si>
  <si>
    <t>9.02.04.01.001</t>
  </si>
  <si>
    <t>Costituzione di depositi cauzionali o contrattuali di terzi</t>
  </si>
  <si>
    <t>9.02.05.00.000 Riscossione imposte e tributi per conto terzi</t>
  </si>
  <si>
    <t>9.02.05.01.001</t>
  </si>
  <si>
    <t>Riscossione di imposte di natura corrente per conto di terzi</t>
  </si>
  <si>
    <t>9.02.99.00.000 Altre entrate per conto terzi</t>
  </si>
  <si>
    <t>9.02.99.99.999</t>
  </si>
  <si>
    <t>Altre entrate per conto terzi</t>
  </si>
  <si>
    <t>Entrate da regolarizzare</t>
  </si>
  <si>
    <t>0.00.00.99.999</t>
  </si>
  <si>
    <t>ALTRI INCASSI DA REGOLARIZZARE (riscossioni codificate dal tesoriere)</t>
  </si>
  <si>
    <t>TOTALE INCASSI</t>
  </si>
  <si>
    <t xml:space="preserve">Dati Comune </t>
  </si>
  <si>
    <t>differenza</t>
  </si>
  <si>
    <r>
      <rPr>
        <b/>
        <sz val="10"/>
        <rFont val="Arial"/>
        <family val="2"/>
      </rPr>
      <t>Ente Codice</t>
    </r>
    <r>
      <rPr>
        <sz val="10"/>
        <rFont val="Arial"/>
        <family val="0"/>
      </rPr>
      <t xml:space="preserve"> 011118793</t>
    </r>
  </si>
  <si>
    <r>
      <rPr>
        <b/>
        <sz val="10"/>
        <rFont val="Arial"/>
        <family val="2"/>
      </rPr>
      <t>Ente Descrizione</t>
    </r>
    <r>
      <rPr>
        <sz val="10"/>
        <rFont val="Arial"/>
        <family val="0"/>
      </rPr>
      <t xml:space="preserve"> COMUNE DI POGGIO SAN VICINO</t>
    </r>
  </si>
  <si>
    <r>
      <rPr>
        <b/>
        <sz val="10"/>
        <rFont val="Arial"/>
        <family val="2"/>
      </rPr>
      <t>Categoria</t>
    </r>
    <r>
      <rPr>
        <sz val="10"/>
        <rFont val="Arial"/>
        <family val="0"/>
      </rPr>
      <t xml:space="preserve"> Province - Comuni - Citta' metropolitane - Unioni di Comuni</t>
    </r>
  </si>
  <si>
    <r>
      <rPr>
        <b/>
        <sz val="10"/>
        <rFont val="Arial"/>
        <family val="2"/>
      </rPr>
      <t>Sotto Categoria</t>
    </r>
    <r>
      <rPr>
        <sz val="10"/>
        <rFont val="Arial"/>
        <family val="0"/>
      </rPr>
      <t xml:space="preserve"> COMUNI</t>
    </r>
  </si>
  <si>
    <r>
      <rPr>
        <b/>
        <sz val="10"/>
        <rFont val="Arial"/>
        <family val="2"/>
      </rPr>
      <t>Periodo</t>
    </r>
    <r>
      <rPr>
        <sz val="10"/>
        <rFont val="Arial"/>
        <family val="0"/>
      </rPr>
      <t xml:space="preserve"> ANNUALE 2020</t>
    </r>
  </si>
  <si>
    <r>
      <rPr>
        <b/>
        <sz val="10"/>
        <rFont val="Arial"/>
        <family val="2"/>
      </rPr>
      <t>Tipo Report</t>
    </r>
    <r>
      <rPr>
        <sz val="10"/>
        <rFont val="Arial"/>
        <family val="0"/>
      </rPr>
      <t xml:space="preserve"> Semplice</t>
    </r>
  </si>
  <si>
    <r>
      <rPr>
        <b/>
        <sz val="10"/>
        <rFont val="Arial"/>
        <family val="2"/>
      </rPr>
      <t>Importi in EURO</t>
    </r>
    <r>
      <rPr>
        <sz val="10"/>
        <rFont val="Arial"/>
        <family val="0"/>
      </rPr>
      <t xml:space="preserve"> </t>
    </r>
  </si>
  <si>
    <t>Dati Comune</t>
  </si>
  <si>
    <t>1.00.00.00.000 Spese correnti</t>
  </si>
  <si>
    <t>1.01.00.00.000 Redditi da lavoro dipendente</t>
  </si>
  <si>
    <t>1.01.01.00.000 Retribuzioni lorde</t>
  </si>
  <si>
    <t>1.01.01.01.002</t>
  </si>
  <si>
    <t>Voci stipendiali corrisposte al personale a tempo indeterminato</t>
  </si>
  <si>
    <t>1.01.01.01.003</t>
  </si>
  <si>
    <t>Straordinario per il personale a tempo indeterminato</t>
  </si>
  <si>
    <t>1.01.01.01.004</t>
  </si>
  <si>
    <t>Indennita' ed altri compensi, esclusi i rimborsi spesa per missione, corrisposti al personale a tempo indeterminato</t>
  </si>
  <si>
    <t>1.01.01.01.006</t>
  </si>
  <si>
    <t>Voci stipendiali corrisposte al personale a tempo determinato</t>
  </si>
  <si>
    <t>1.01.01.02.999</t>
  </si>
  <si>
    <t>Altre spese per il personale n.a.c.</t>
  </si>
  <si>
    <t>1.01.02.00.000 Contributi sociali a carico dell'ente</t>
  </si>
  <si>
    <t>1.01.02.01.001</t>
  </si>
  <si>
    <t>Contributi obbligatori per il personale</t>
  </si>
  <si>
    <t>1.02.00.00.000 Imposte e tasse a carico dell'ente</t>
  </si>
  <si>
    <t>1.02.01.00.000 Imposte, tasse e proventi assimilati a carico dell'ente</t>
  </si>
  <si>
    <t>1.02.01.01.001</t>
  </si>
  <si>
    <t>Imposta regionale sulle attivita' produttive (IRAP)</t>
  </si>
  <si>
    <t>1.02.01.05.001</t>
  </si>
  <si>
    <t>Tributo funzione tutela e protezione ambiente</t>
  </si>
  <si>
    <t>1.02.01.09.001</t>
  </si>
  <si>
    <t>Tassa di circolazione dei veicoli a motore (tassa automobilistica)</t>
  </si>
  <si>
    <t>1.02.01.99.999</t>
  </si>
  <si>
    <t>Imposte, tasse e proventi assimilati a carico dell'ente n.a.c.</t>
  </si>
  <si>
    <t>1.03.00.00.000 Acquisto di beni e servizi</t>
  </si>
  <si>
    <t>1.03.01.00.000 Acquisto di beni</t>
  </si>
  <si>
    <t>1.03.01.02.001</t>
  </si>
  <si>
    <t>Carta, cancelleria e stampati</t>
  </si>
  <si>
    <t>1.03.01.02.002</t>
  </si>
  <si>
    <t>Carburanti, combustibili e lubrificanti</t>
  </si>
  <si>
    <t>1.03.01.02.005</t>
  </si>
  <si>
    <t>Accessori per uffici e alloggi</t>
  </si>
  <si>
    <t>1.03.01.02.006</t>
  </si>
  <si>
    <t>Materiale informatico</t>
  </si>
  <si>
    <t>1.03.01.02.010</t>
  </si>
  <si>
    <t>Beni per consultazioni elettorali</t>
  </si>
  <si>
    <t>1.03.01.02.011</t>
  </si>
  <si>
    <t>Generi alimentari</t>
  </si>
  <si>
    <t>1.03.01.02.012</t>
  </si>
  <si>
    <t>Accessori per attivita' sportive e ricreative</t>
  </si>
  <si>
    <t>1.03.01.02.999</t>
  </si>
  <si>
    <t>Altri beni e materiali di consumo n.a.c.</t>
  </si>
  <si>
    <t>1.03.02.00.000 Acquisto di servizi</t>
  </si>
  <si>
    <t>1.03.02.01.001</t>
  </si>
  <si>
    <t>Organi istituzionali dell'amministrazione - Indennita'</t>
  </si>
  <si>
    <t>1.03.02.04.999</t>
  </si>
  <si>
    <t>Acquisto di servizi per altre spese per formazione e addestramento n.a.c.</t>
  </si>
  <si>
    <t>1.03.02.05.001</t>
  </si>
  <si>
    <t>Telefonia fissa</t>
  </si>
  <si>
    <t>1.03.02.05.006</t>
  </si>
  <si>
    <t>Gas</t>
  </si>
  <si>
    <t>1.03.02.05.999</t>
  </si>
  <si>
    <t>Utenze e canoni per altri servizi n.a.c.</t>
  </si>
  <si>
    <t>1.03.02.07.001</t>
  </si>
  <si>
    <t>Locazione di beni immobili</t>
  </si>
  <si>
    <t>1.03.02.07.006</t>
  </si>
  <si>
    <t>Licenze d'uso per software</t>
  </si>
  <si>
    <t>1.03.02.09.001</t>
  </si>
  <si>
    <t>Manutenzione ordinaria e riparazioni di mezzi di trasporto ad uso civile, di sicurezza e ordine pubblico</t>
  </si>
  <si>
    <t>1.03.02.09.008</t>
  </si>
  <si>
    <t>Manutenzione ordinaria e riparazioni di beni immobili</t>
  </si>
  <si>
    <t>1.03.02.09.011</t>
  </si>
  <si>
    <t>Manutenzione ordinaria e riparazioni di altri beni materiali</t>
  </si>
  <si>
    <t>1.03.02.11.999</t>
  </si>
  <si>
    <t>Altre prestazioni professionali e specialistiche n.a.c.</t>
  </si>
  <si>
    <t>1.03.02.15.011</t>
  </si>
  <si>
    <t>Contratti di servizio per la lotta al randagismo</t>
  </si>
  <si>
    <t>1.03.02.99.002</t>
  </si>
  <si>
    <t>Altre spese legali</t>
  </si>
  <si>
    <t>1.03.02.99.003</t>
  </si>
  <si>
    <t>Quote di associazioni</t>
  </si>
  <si>
    <t>1.03.02.99.004</t>
  </si>
  <si>
    <t>Altre spese per consultazioni elettorali dell'ente</t>
  </si>
  <si>
    <t>1.03.02.99.009</t>
  </si>
  <si>
    <t>Acquisto di sevizi per verde e arredo urbano</t>
  </si>
  <si>
    <t>1.03.02.99.999</t>
  </si>
  <si>
    <t>Altri servizi diversi n.a.c.</t>
  </si>
  <si>
    <t>1.04.00.00.000 Trasferimenti correnti</t>
  </si>
  <si>
    <t>1.04.01.00.000 Trasferimenti correnti a Amministrazioni Pubbliche</t>
  </si>
  <si>
    <t>1.04.01.02.003</t>
  </si>
  <si>
    <t>Trasferimenti correnti a Comuni</t>
  </si>
  <si>
    <t>1.04.01.04.001</t>
  </si>
  <si>
    <t>Trasferimenti correnti a organismi interni e/o unita' locali della amministrazione</t>
  </si>
  <si>
    <t>1.04.02.00.000 Trasferimenti correnti a Famiglie</t>
  </si>
  <si>
    <t>1.04.02.05.999</t>
  </si>
  <si>
    <t>Altri trasferimenti a famiglie n.a.c.</t>
  </si>
  <si>
    <t>1.07.00.00.000 Interessi passivi</t>
  </si>
  <si>
    <t>1.07.05.00.000 Interessi su Mutui e altri finanziamenti a medio lungo termine</t>
  </si>
  <si>
    <t>1.07.05.04.003</t>
  </si>
  <si>
    <t>Interessi passivi a Cassa Depositi e Prestiti SPA su mutui e altri finanziamenti a medio lungo termine</t>
  </si>
  <si>
    <t>1.10.00.00.000 Altre spese correnti</t>
  </si>
  <si>
    <t>1.10.04.00.000 Premi di assicurazione</t>
  </si>
  <si>
    <t>1.10.04.01.002</t>
  </si>
  <si>
    <t>Premi di assicurazione su beni immobili</t>
  </si>
  <si>
    <t>1.10.04.01.999</t>
  </si>
  <si>
    <t>Altri premi di assicurazione contro i danni</t>
  </si>
  <si>
    <t>1.10.04.99.999</t>
  </si>
  <si>
    <t>Altri premi di assicurazione n.a.c.</t>
  </si>
  <si>
    <t>1.10.99.00.000 Altre spese correnti n.a.c.</t>
  </si>
  <si>
    <t>1.10.99.99.999</t>
  </si>
  <si>
    <t>Altre spese correnti n.a.c.</t>
  </si>
  <si>
    <t>2.00.00.00.000 Spese in conto capitale</t>
  </si>
  <si>
    <t>2.02.00.00.000 Investimenti fissi lordi e acquisto di terreni</t>
  </si>
  <si>
    <t>2.02.01.00.000 Beni materiali</t>
  </si>
  <si>
    <t>2.02.01.09.999</t>
  </si>
  <si>
    <t>Beni immobili n.a.c.</t>
  </si>
  <si>
    <t>2.02.01.10.004</t>
  </si>
  <si>
    <t>Opere destinate al culto di valore culturale, storico ed artistico</t>
  </si>
  <si>
    <t>2.02.03.00.000 Beni immateriali</t>
  </si>
  <si>
    <t>2.02.03.05.001</t>
  </si>
  <si>
    <t>Incarichi professionali per la realizzazione di investimenti</t>
  </si>
  <si>
    <t>2.05.00.00.000 Altre spese in conto capitale</t>
  </si>
  <si>
    <t>2.05.99.00.000 Altre spese in conto capitale n.a.c.</t>
  </si>
  <si>
    <t>2.05.99.99.999</t>
  </si>
  <si>
    <t>Altre spese in conto capitale n.a.c.</t>
  </si>
  <si>
    <t>4.00.00.00.000 Rimborso Prestiti</t>
  </si>
  <si>
    <t>4.03.00.00.000 Rimborso mutui e altri finanziamenti a medio lungo termine</t>
  </si>
  <si>
    <t>4.03.01.00.000 Rimborso Mutui e altri finanziamenti a medio lungo termine</t>
  </si>
  <si>
    <t>4.03.01.04.003</t>
  </si>
  <si>
    <t>Rimborso Mutui e altri finanziamenti a medio lungo termine a Cassa Depositi e Prestiti - Gestione CDP SPA</t>
  </si>
  <si>
    <t>7.00.00.00.000 Uscite per conto terzi e partite di giro</t>
  </si>
  <si>
    <t>7.01.00.00.000 Uscite per partite di giro</t>
  </si>
  <si>
    <t>7.01.01.00.000 Versamenti di altre ritenute</t>
  </si>
  <si>
    <t>7.01.01.02.001</t>
  </si>
  <si>
    <t>Versamento delle ritenute per scissione contabile IVA (split payment)</t>
  </si>
  <si>
    <t>7.01.02.00.000 Versamenti di ritenute su Redditi da lavoro dipendente</t>
  </si>
  <si>
    <t>7.01.02.01.001</t>
  </si>
  <si>
    <t>Versamenti di ritenute erariali su Redditi da lavoro dipendente riscosse per conto terzi</t>
  </si>
  <si>
    <t>7.01.02.02.001</t>
  </si>
  <si>
    <t>Versamenti di ritenute previdenziali e assistenziali su Redditi da lavoro dipendente riscosse per conto terzi</t>
  </si>
  <si>
    <t>7.01.02.99.999</t>
  </si>
  <si>
    <t>Altri versamenti di ritenute al personale dipendente per conto di terzi</t>
  </si>
  <si>
    <t>7.01.03.00.000 Versamenti di ritenute su Redditi da lavoro autonomo</t>
  </si>
  <si>
    <t>7.01.03.01.001</t>
  </si>
  <si>
    <t>Versamenti di ritenute erariali su Redditi da lavoro autonomo per conto terzi</t>
  </si>
  <si>
    <t>7.01.99.00.000 Altre uscite per partite di giro</t>
  </si>
  <si>
    <t>7.01.99.01.001</t>
  </si>
  <si>
    <t>Spese non andate a buon fine</t>
  </si>
  <si>
    <t>7.02.00.00.000 Uscite per conto terzi</t>
  </si>
  <si>
    <t>7.02.02.00.000 Trasferimenti per conto terzi a Amministrazioni pubbliche</t>
  </si>
  <si>
    <t>7.02.02.02.999</t>
  </si>
  <si>
    <t>Trasferimenti per conto terzi a altre Amministrazioni Locali n.a.c.</t>
  </si>
  <si>
    <t>7.02.04.00.000 Depositi di/presso terzi</t>
  </si>
  <si>
    <t>7.02.04.02.001</t>
  </si>
  <si>
    <t>Restituzione di depositi cauzionali o contrattuali di terzi</t>
  </si>
  <si>
    <t>7.02.05.00.000 Versamenti di imposte e tributi riscosse per conto terzi</t>
  </si>
  <si>
    <t>7.02.05.01.001</t>
  </si>
  <si>
    <t>Versamenti di imposte e tasse di natura corrente riscosse per conto di terzi</t>
  </si>
  <si>
    <t>7.02.99.00.000 Altre uscite per conto terzi</t>
  </si>
  <si>
    <t>7.02.99.99.999</t>
  </si>
  <si>
    <t>Altre uscite per conto terzi n.a.c.</t>
  </si>
  <si>
    <t>Pagamenti da regolarizzare</t>
  </si>
  <si>
    <t>ALTRI PAGAMENTI DA REGOLARIZZARE (pagamenti codificati dal tesoriere)</t>
  </si>
  <si>
    <t>TOTALE PAGAMENTI</t>
  </si>
  <si>
    <t>Prospetto PAGAMENTI</t>
  </si>
  <si>
    <t>Prospetto INCASSI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</si>
</sst>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74E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0499899983406066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3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" fontId="1" fillId="0" borderId="0" xfId="0" applyNumberFormat="1" applyFont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1" xfId="0" applyBorder="1" applyAlignment="1">
      <alignment/>
    </xf>
    <xf numFmtId="171" fontId="47" fillId="0" borderId="0" xfId="43" applyFont="1" applyBorder="1" applyAlignment="1">
      <alignment/>
    </xf>
    <xf numFmtId="43" fontId="0" fillId="0" borderId="0" xfId="0" applyNumberFormat="1" applyAlignment="1">
      <alignment/>
    </xf>
    <xf numFmtId="171" fontId="48" fillId="0" borderId="11" xfId="43" applyFont="1" applyBorder="1" applyAlignment="1">
      <alignment/>
    </xf>
    <xf numFmtId="171" fontId="49" fillId="0" borderId="11" xfId="43" applyFont="1" applyBorder="1" applyAlignment="1">
      <alignment/>
    </xf>
    <xf numFmtId="4" fontId="1" fillId="0" borderId="11" xfId="0" applyNumberFormat="1" applyFont="1" applyBorder="1" applyAlignment="1">
      <alignment vertical="center"/>
    </xf>
    <xf numFmtId="171" fontId="47" fillId="0" borderId="11" xfId="43" applyFont="1" applyBorder="1" applyAlignment="1">
      <alignment/>
    </xf>
    <xf numFmtId="4" fontId="1" fillId="33" borderId="11" xfId="0" applyNumberFormat="1" applyFont="1" applyFill="1" applyBorder="1" applyAlignment="1">
      <alignment vertical="center"/>
    </xf>
    <xf numFmtId="4" fontId="47" fillId="0" borderId="11" xfId="46" applyNumberFormat="1" applyFont="1" applyBorder="1">
      <alignment/>
      <protection/>
    </xf>
    <xf numFmtId="171" fontId="47" fillId="0" borderId="12" xfId="43" applyFont="1" applyBorder="1" applyAlignment="1">
      <alignment/>
    </xf>
    <xf numFmtId="0" fontId="0" fillId="0" borderId="0" xfId="0" applyBorder="1" applyAlignment="1">
      <alignment/>
    </xf>
    <xf numFmtId="171" fontId="47" fillId="34" borderId="11" xfId="43" applyFont="1" applyFill="1" applyBorder="1" applyAlignment="1">
      <alignment/>
    </xf>
    <xf numFmtId="171" fontId="47" fillId="0" borderId="13" xfId="43" applyFont="1" applyBorder="1" applyAlignment="1">
      <alignment/>
    </xf>
    <xf numFmtId="4" fontId="30" fillId="0" borderId="11" xfId="46" applyNumberFormat="1" applyBorder="1">
      <alignment/>
      <protection/>
    </xf>
    <xf numFmtId="4" fontId="1" fillId="34" borderId="11" xfId="0" applyNumberFormat="1" applyFont="1" applyFill="1" applyBorder="1" applyAlignment="1">
      <alignment vertical="center"/>
    </xf>
    <xf numFmtId="0" fontId="47" fillId="0" borderId="11" xfId="46" applyFont="1" applyBorder="1">
      <alignment/>
      <protection/>
    </xf>
    <xf numFmtId="4" fontId="1" fillId="35" borderId="11" xfId="0" applyNumberFormat="1" applyFont="1" applyFill="1" applyBorder="1" applyAlignment="1">
      <alignment vertical="center"/>
    </xf>
    <xf numFmtId="171" fontId="47" fillId="23" borderId="11" xfId="43" applyFont="1" applyFill="1" applyBorder="1" applyAlignment="1">
      <alignment/>
    </xf>
    <xf numFmtId="0" fontId="1" fillId="0" borderId="0" xfId="0" applyFont="1" applyAlignment="1">
      <alignment/>
    </xf>
    <xf numFmtId="4" fontId="50" fillId="0" borderId="11" xfId="0" applyNumberFormat="1" applyFont="1" applyBorder="1" applyAlignment="1">
      <alignment vertical="center"/>
    </xf>
    <xf numFmtId="4" fontId="51" fillId="0" borderId="11" xfId="0" applyNumberFormat="1" applyFont="1" applyBorder="1" applyAlignment="1">
      <alignment vertical="center"/>
    </xf>
    <xf numFmtId="171" fontId="52" fillId="35" borderId="11" xfId="43" applyFont="1" applyFill="1" applyBorder="1" applyAlignment="1">
      <alignment/>
    </xf>
    <xf numFmtId="0" fontId="0" fillId="11" borderId="0" xfId="0" applyFill="1" applyAlignment="1">
      <alignment/>
    </xf>
    <xf numFmtId="4" fontId="1" fillId="11" borderId="11" xfId="0" applyNumberFormat="1" applyFont="1" applyFill="1" applyBorder="1" applyAlignment="1">
      <alignment vertical="center"/>
    </xf>
    <xf numFmtId="171" fontId="49" fillId="11" borderId="11" xfId="43" applyFont="1" applyFill="1" applyBorder="1" applyAlignment="1">
      <alignment/>
    </xf>
    <xf numFmtId="4" fontId="51" fillId="11" borderId="11" xfId="0" applyNumberFormat="1" applyFont="1" applyFill="1" applyBorder="1" applyAlignment="1">
      <alignment vertical="center"/>
    </xf>
    <xf numFmtId="4" fontId="1" fillId="27" borderId="11" xfId="0" applyNumberFormat="1" applyFont="1" applyFill="1" applyBorder="1" applyAlignment="1">
      <alignment vertical="center"/>
    </xf>
    <xf numFmtId="171" fontId="47" fillId="27" borderId="11" xfId="43" applyFont="1" applyFill="1" applyBorder="1" applyAlignment="1">
      <alignment/>
    </xf>
    <xf numFmtId="4" fontId="1" fillId="36" borderId="11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1" fillId="33" borderId="12" xfId="0" applyNumberFormat="1" applyFont="1" applyFill="1" applyBorder="1" applyAlignment="1">
      <alignment vertical="center"/>
    </xf>
    <xf numFmtId="4" fontId="1" fillId="23" borderId="11" xfId="0" applyNumberFormat="1" applyFont="1" applyFill="1" applyBorder="1" applyAlignment="1">
      <alignment vertical="center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4" fontId="1" fillId="38" borderId="11" xfId="0" applyNumberFormat="1" applyFont="1" applyFill="1" applyBorder="1" applyAlignment="1">
      <alignment vertical="center"/>
    </xf>
    <xf numFmtId="4" fontId="0" fillId="38" borderId="11" xfId="0" applyNumberForma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0" fillId="0" borderId="17" xfId="0" applyBorder="1" applyAlignment="1">
      <alignment vertical="center" wrapText="1"/>
    </xf>
    <xf numFmtId="4" fontId="0" fillId="0" borderId="17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1" fillId="39" borderId="11" xfId="0" applyNumberFormat="1" applyFont="1" applyFill="1" applyBorder="1" applyAlignment="1">
      <alignment vertical="center"/>
    </xf>
    <xf numFmtId="4" fontId="50" fillId="39" borderId="11" xfId="0" applyNumberFormat="1" applyFont="1" applyFill="1" applyBorder="1" applyAlignment="1">
      <alignment vertical="center"/>
    </xf>
    <xf numFmtId="4" fontId="50" fillId="0" borderId="10" xfId="0" applyNumberFormat="1" applyFont="1" applyBorder="1" applyAlignment="1">
      <alignment vertical="center"/>
    </xf>
    <xf numFmtId="4" fontId="1" fillId="15" borderId="11" xfId="0" applyNumberFormat="1" applyFont="1" applyFill="1" applyBorder="1" applyAlignment="1">
      <alignment vertical="center"/>
    </xf>
    <xf numFmtId="4" fontId="0" fillId="15" borderId="11" xfId="0" applyNumberFormat="1" applyFill="1" applyBorder="1" applyAlignment="1">
      <alignment vertical="center"/>
    </xf>
    <xf numFmtId="4" fontId="1" fillId="34" borderId="11" xfId="0" applyNumberFormat="1" applyFont="1" applyFill="1" applyBorder="1" applyAlignment="1">
      <alignment vertical="center"/>
    </xf>
    <xf numFmtId="4" fontId="50" fillId="34" borderId="11" xfId="0" applyNumberFormat="1" applyFont="1" applyFill="1" applyBorder="1" applyAlignment="1">
      <alignment vertical="center"/>
    </xf>
    <xf numFmtId="4" fontId="1" fillId="40" borderId="11" xfId="0" applyNumberFormat="1" applyFont="1" applyFill="1" applyBorder="1" applyAlignment="1">
      <alignment vertical="center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171" fontId="47" fillId="41" borderId="0" xfId="43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37" borderId="19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1" fillId="23" borderId="11" xfId="0" applyFont="1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1" fillId="0" borderId="0" xfId="0" applyFont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/>
    </xf>
    <xf numFmtId="0" fontId="1" fillId="35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/>
    </xf>
    <xf numFmtId="0" fontId="1" fillId="27" borderId="11" xfId="0" applyFont="1" applyFill="1" applyBorder="1" applyAlignment="1">
      <alignment vertical="center" wrapText="1"/>
    </xf>
    <xf numFmtId="0" fontId="0" fillId="27" borderId="11" xfId="0" applyFill="1" applyBorder="1" applyAlignment="1">
      <alignment/>
    </xf>
    <xf numFmtId="0" fontId="1" fillId="11" borderId="11" xfId="0" applyFont="1" applyFill="1" applyBorder="1" applyAlignment="1">
      <alignment vertical="center" wrapText="1"/>
    </xf>
    <xf numFmtId="0" fontId="0" fillId="11" borderId="11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1" fillId="36" borderId="11" xfId="0" applyFont="1" applyFill="1" applyBorder="1" applyAlignment="1">
      <alignment vertical="center" wrapText="1"/>
    </xf>
    <xf numFmtId="0" fontId="0" fillId="36" borderId="11" xfId="0" applyFill="1" applyBorder="1" applyAlignment="1">
      <alignment/>
    </xf>
    <xf numFmtId="0" fontId="2" fillId="0" borderId="0" xfId="0" applyFont="1" applyAlignment="1">
      <alignment/>
    </xf>
    <xf numFmtId="0" fontId="3" fillId="37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/>
    </xf>
    <xf numFmtId="0" fontId="1" fillId="38" borderId="11" xfId="0" applyFont="1" applyFill="1" applyBorder="1" applyAlignment="1">
      <alignment vertical="center" wrapText="1"/>
    </xf>
    <xf numFmtId="0" fontId="0" fillId="38" borderId="11" xfId="0" applyFill="1" applyBorder="1" applyAlignment="1">
      <alignment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39" borderId="11" xfId="0" applyFont="1" applyFill="1" applyBorder="1" applyAlignment="1">
      <alignment vertical="center" wrapText="1"/>
    </xf>
    <xf numFmtId="0" fontId="0" fillId="39" borderId="11" xfId="0" applyFill="1" applyBorder="1" applyAlignment="1">
      <alignment/>
    </xf>
    <xf numFmtId="0" fontId="1" fillId="15" borderId="11" xfId="0" applyFont="1" applyFill="1" applyBorder="1" applyAlignment="1">
      <alignment vertical="center" wrapText="1"/>
    </xf>
    <xf numFmtId="0" fontId="0" fillId="15" borderId="11" xfId="0" applyFill="1" applyBorder="1" applyAlignment="1">
      <alignment/>
    </xf>
    <xf numFmtId="0" fontId="1" fillId="34" borderId="11" xfId="0" applyFont="1" applyFill="1" applyBorder="1" applyAlignment="1">
      <alignment vertical="center" wrapText="1"/>
    </xf>
    <xf numFmtId="0" fontId="1" fillId="40" borderId="11" xfId="0" applyFont="1" applyFill="1" applyBorder="1" applyAlignment="1">
      <alignment vertical="center" wrapText="1"/>
    </xf>
    <xf numFmtId="0" fontId="1" fillId="40" borderId="11" xfId="0" applyFont="1" applyFill="1" applyBorder="1" applyAlignment="1">
      <alignment/>
    </xf>
    <xf numFmtId="43" fontId="7" fillId="33" borderId="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showGridLines="0" tabSelected="1" zoomScalePageLayoutView="0" workbookViewId="0" topLeftCell="A142">
      <selection activeCell="G5" sqref="G5"/>
    </sheetView>
  </sheetViews>
  <sheetFormatPr defaultColWidth="9.140625" defaultRowHeight="12.75"/>
  <cols>
    <col min="1" max="3" width="4.7109375" style="0" customWidth="1"/>
    <col min="4" max="4" width="15.57421875" style="0" customWidth="1"/>
    <col min="5" max="5" width="46.8515625" style="0" customWidth="1"/>
    <col min="6" max="6" width="19.57421875" style="0" customWidth="1"/>
    <col min="7" max="7" width="12.7109375" style="0" customWidth="1"/>
    <col min="8" max="8" width="14.140625" style="0" customWidth="1"/>
    <col min="9" max="9" width="3.140625" style="0" customWidth="1"/>
    <col min="15" max="15" width="12.7109375" style="0" customWidth="1"/>
    <col min="16" max="16" width="11.8515625" style="0" customWidth="1"/>
  </cols>
  <sheetData>
    <row r="1" spans="1:14" ht="12.75">
      <c r="A1" s="63" t="s">
        <v>0</v>
      </c>
      <c r="B1" s="63"/>
      <c r="C1" s="63"/>
      <c r="D1" s="63"/>
      <c r="E1" s="63"/>
      <c r="I1" s="58"/>
      <c r="J1" s="63" t="s">
        <v>141</v>
      </c>
      <c r="K1" s="63"/>
      <c r="L1" s="63"/>
      <c r="M1" s="63"/>
      <c r="N1" s="63"/>
    </row>
    <row r="2" spans="1:14" ht="12.75">
      <c r="A2" s="63" t="s">
        <v>1</v>
      </c>
      <c r="B2" s="63"/>
      <c r="C2" s="63"/>
      <c r="D2" s="63"/>
      <c r="E2" s="63"/>
      <c r="I2" s="58"/>
      <c r="J2" s="63" t="s">
        <v>142</v>
      </c>
      <c r="K2" s="63"/>
      <c r="L2" s="63"/>
      <c r="M2" s="63"/>
      <c r="N2" s="63"/>
    </row>
    <row r="3" spans="1:14" ht="12.75">
      <c r="A3" s="63" t="s">
        <v>2</v>
      </c>
      <c r="B3" s="63"/>
      <c r="C3" s="63"/>
      <c r="D3" s="63"/>
      <c r="E3" s="63"/>
      <c r="I3" s="58"/>
      <c r="J3" s="63" t="s">
        <v>143</v>
      </c>
      <c r="K3" s="63"/>
      <c r="L3" s="63"/>
      <c r="M3" s="63"/>
      <c r="N3" s="63"/>
    </row>
    <row r="4" spans="1:14" ht="12.75">
      <c r="A4" s="63" t="s">
        <v>3</v>
      </c>
      <c r="B4" s="63"/>
      <c r="C4" s="63"/>
      <c r="D4" s="63"/>
      <c r="E4" s="63"/>
      <c r="I4" s="58"/>
      <c r="J4" s="63" t="s">
        <v>144</v>
      </c>
      <c r="K4" s="63"/>
      <c r="L4" s="63"/>
      <c r="M4" s="63"/>
      <c r="N4" s="63"/>
    </row>
    <row r="5" spans="1:14" ht="12.75">
      <c r="A5" s="63" t="s">
        <v>4</v>
      </c>
      <c r="B5" s="63"/>
      <c r="C5" s="63"/>
      <c r="D5" s="63"/>
      <c r="E5" s="63"/>
      <c r="I5" s="58"/>
      <c r="J5" s="63" t="s">
        <v>145</v>
      </c>
      <c r="K5" s="63"/>
      <c r="L5" s="63"/>
      <c r="M5" s="63"/>
      <c r="N5" s="63"/>
    </row>
    <row r="6" spans="1:14" ht="20.25">
      <c r="A6" s="64" t="s">
        <v>306</v>
      </c>
      <c r="B6" s="64"/>
      <c r="C6" s="64"/>
      <c r="D6" s="64"/>
      <c r="E6" s="64"/>
      <c r="I6" s="58"/>
      <c r="J6" s="64" t="s">
        <v>305</v>
      </c>
      <c r="K6" s="64"/>
      <c r="L6" s="64"/>
      <c r="M6" s="64"/>
      <c r="N6" s="64"/>
    </row>
    <row r="7" spans="1:14" ht="12.75">
      <c r="A7" s="63" t="s">
        <v>5</v>
      </c>
      <c r="B7" s="63"/>
      <c r="C7" s="63"/>
      <c r="D7" s="63"/>
      <c r="E7" s="63"/>
      <c r="I7" s="58"/>
      <c r="J7" s="63" t="s">
        <v>146</v>
      </c>
      <c r="K7" s="63"/>
      <c r="L7" s="63"/>
      <c r="M7" s="63"/>
      <c r="N7" s="63"/>
    </row>
    <row r="8" spans="1:14" ht="12.75">
      <c r="A8" s="63" t="s">
        <v>6</v>
      </c>
      <c r="B8" s="63"/>
      <c r="C8" s="63"/>
      <c r="D8" s="63"/>
      <c r="E8" s="63"/>
      <c r="I8" s="58"/>
      <c r="J8" s="63" t="s">
        <v>147</v>
      </c>
      <c r="K8" s="63"/>
      <c r="L8" s="63"/>
      <c r="M8" s="63"/>
      <c r="N8" s="63"/>
    </row>
    <row r="9" spans="1:11" ht="12.75">
      <c r="A9" s="65" t="s">
        <v>7</v>
      </c>
      <c r="B9" s="63"/>
      <c r="I9" s="58"/>
      <c r="J9" s="82" t="s">
        <v>7</v>
      </c>
      <c r="K9" s="63"/>
    </row>
    <row r="10" spans="1:10" ht="13.5" thickBot="1">
      <c r="A10" t="s">
        <v>7</v>
      </c>
      <c r="I10" s="58"/>
      <c r="J10" t="s">
        <v>7</v>
      </c>
    </row>
    <row r="11" spans="1:17" ht="45.75" thickBot="1">
      <c r="A11" s="66" t="s">
        <v>8</v>
      </c>
      <c r="B11" s="67"/>
      <c r="C11" s="67"/>
      <c r="D11" s="67"/>
      <c r="E11" s="67"/>
      <c r="F11" s="38" t="s">
        <v>9</v>
      </c>
      <c r="G11" s="38" t="s">
        <v>139</v>
      </c>
      <c r="H11" s="39" t="s">
        <v>140</v>
      </c>
      <c r="I11" s="58"/>
      <c r="J11" s="83" t="s">
        <v>8</v>
      </c>
      <c r="K11" s="84"/>
      <c r="L11" s="84"/>
      <c r="M11" s="84"/>
      <c r="N11" s="84"/>
      <c r="O11" s="40" t="s">
        <v>9</v>
      </c>
      <c r="P11" s="40" t="s">
        <v>148</v>
      </c>
      <c r="Q11" s="40" t="s">
        <v>140</v>
      </c>
    </row>
    <row r="12" spans="1:10" ht="12.75">
      <c r="A12" t="s">
        <v>7</v>
      </c>
      <c r="I12" s="58"/>
      <c r="J12" t="s">
        <v>7</v>
      </c>
    </row>
    <row r="13" spans="1:17" ht="25.5" customHeight="1">
      <c r="A13" s="68" t="s">
        <v>10</v>
      </c>
      <c r="B13" s="69"/>
      <c r="C13" s="69"/>
      <c r="D13" s="69"/>
      <c r="E13" s="69"/>
      <c r="F13" s="37">
        <v>197022.39</v>
      </c>
      <c r="G13" s="37">
        <f>G15+G27</f>
        <v>197022.39</v>
      </c>
      <c r="H13" s="22"/>
      <c r="I13" s="58"/>
      <c r="J13" s="85" t="s">
        <v>149</v>
      </c>
      <c r="K13" s="86"/>
      <c r="L13" s="86"/>
      <c r="M13" s="86"/>
      <c r="N13" s="86"/>
      <c r="O13" s="41">
        <v>341453.33</v>
      </c>
      <c r="P13" s="41">
        <f>P15+P27+P35+P66+P80+P75</f>
        <v>341453.3299999999</v>
      </c>
      <c r="Q13" s="42">
        <f>O13-P13</f>
        <v>0</v>
      </c>
    </row>
    <row r="14" spans="1:17" ht="12.75">
      <c r="A14" t="s">
        <v>7</v>
      </c>
      <c r="G14" s="23"/>
      <c r="I14" s="58"/>
      <c r="J14" t="s">
        <v>7</v>
      </c>
      <c r="Q14" s="43"/>
    </row>
    <row r="15" spans="1:17" ht="25.5" customHeight="1">
      <c r="A15" t="s">
        <v>7</v>
      </c>
      <c r="B15" s="70" t="s">
        <v>11</v>
      </c>
      <c r="C15" s="63"/>
      <c r="D15" s="63"/>
      <c r="E15" s="63"/>
      <c r="F15" s="1">
        <v>102914.75</v>
      </c>
      <c r="G15" s="8">
        <f>G17+G24</f>
        <v>102914.75</v>
      </c>
      <c r="H15" s="11"/>
      <c r="I15" s="58"/>
      <c r="J15" s="5" t="s">
        <v>7</v>
      </c>
      <c r="K15" s="87" t="s">
        <v>150</v>
      </c>
      <c r="L15" s="88"/>
      <c r="M15" s="88"/>
      <c r="N15" s="88"/>
      <c r="O15" s="44">
        <v>168976.76</v>
      </c>
      <c r="P15" s="44">
        <f>P17+P24</f>
        <v>168976.76</v>
      </c>
      <c r="Q15" s="4">
        <f>O15-P15</f>
        <v>0</v>
      </c>
    </row>
    <row r="16" spans="1:17" ht="12.75">
      <c r="A16" t="s">
        <v>7</v>
      </c>
      <c r="I16" s="58"/>
      <c r="J16" s="89" t="s">
        <v>7</v>
      </c>
      <c r="K16" s="90"/>
      <c r="L16" s="90"/>
      <c r="M16" s="90"/>
      <c r="N16" s="91"/>
      <c r="O16" s="5"/>
      <c r="P16" s="5"/>
      <c r="Q16" s="4"/>
    </row>
    <row r="17" spans="1:17" ht="25.5" customHeight="1">
      <c r="A17" t="s">
        <v>7</v>
      </c>
      <c r="B17" t="s">
        <v>7</v>
      </c>
      <c r="C17" s="70" t="s">
        <v>12</v>
      </c>
      <c r="D17" s="63"/>
      <c r="E17" s="63"/>
      <c r="F17" s="1">
        <v>80322</v>
      </c>
      <c r="G17" s="11">
        <f>G18+G19+G20+G21+G22</f>
        <v>80322</v>
      </c>
      <c r="H17" s="11"/>
      <c r="I17" s="58"/>
      <c r="J17" s="5" t="s">
        <v>7</v>
      </c>
      <c r="K17" s="5" t="s">
        <v>7</v>
      </c>
      <c r="L17" s="87" t="s">
        <v>151</v>
      </c>
      <c r="M17" s="88"/>
      <c r="N17" s="88"/>
      <c r="O17" s="44">
        <v>130420.02</v>
      </c>
      <c r="P17" s="44">
        <f>P18+P19+P20+P21+P22</f>
        <v>130420.02</v>
      </c>
      <c r="Q17" s="4">
        <f>O17-P17</f>
        <v>0</v>
      </c>
    </row>
    <row r="18" spans="1:17" ht="114.75">
      <c r="A18" t="s">
        <v>7</v>
      </c>
      <c r="B18" t="s">
        <v>7</v>
      </c>
      <c r="C18" t="s">
        <v>7</v>
      </c>
      <c r="D18" s="2" t="s">
        <v>13</v>
      </c>
      <c r="E18" s="2" t="s">
        <v>14</v>
      </c>
      <c r="F18" s="3">
        <v>46263.06</v>
      </c>
      <c r="G18" s="11">
        <v>46263.060000000005</v>
      </c>
      <c r="H18" s="11">
        <f>F18-G18</f>
        <v>0</v>
      </c>
      <c r="I18" s="59"/>
      <c r="J18" t="s">
        <v>7</v>
      </c>
      <c r="K18" t="s">
        <v>7</v>
      </c>
      <c r="L18" t="s">
        <v>7</v>
      </c>
      <c r="M18" s="45" t="s">
        <v>152</v>
      </c>
      <c r="N18" s="45" t="s">
        <v>153</v>
      </c>
      <c r="O18" s="46">
        <v>79273.63</v>
      </c>
      <c r="P18" s="46">
        <v>79273.63</v>
      </c>
      <c r="Q18" s="46">
        <f>O18-P18</f>
        <v>0</v>
      </c>
    </row>
    <row r="19" spans="1:17" ht="76.5">
      <c r="A19" t="s">
        <v>7</v>
      </c>
      <c r="B19" t="s">
        <v>7</v>
      </c>
      <c r="C19" t="s">
        <v>7</v>
      </c>
      <c r="D19" s="2" t="s">
        <v>15</v>
      </c>
      <c r="E19" s="2" t="s">
        <v>16</v>
      </c>
      <c r="F19" s="3">
        <v>1032</v>
      </c>
      <c r="G19" s="18">
        <v>1032</v>
      </c>
      <c r="H19" s="11">
        <f>F19-G19</f>
        <v>0</v>
      </c>
      <c r="I19" s="60"/>
      <c r="J19" t="s">
        <v>7</v>
      </c>
      <c r="K19" t="s">
        <v>7</v>
      </c>
      <c r="L19" t="s">
        <v>7</v>
      </c>
      <c r="M19" s="2" t="s">
        <v>154</v>
      </c>
      <c r="N19" s="2" t="s">
        <v>155</v>
      </c>
      <c r="O19" s="3">
        <v>1450.06</v>
      </c>
      <c r="P19" s="3">
        <v>1450.06</v>
      </c>
      <c r="Q19" s="3">
        <f aca="true" t="shared" si="0" ref="Q19:Q82">O19-P19</f>
        <v>0</v>
      </c>
    </row>
    <row r="20" spans="1:17" ht="165.75">
      <c r="A20" t="s">
        <v>7</v>
      </c>
      <c r="B20" t="s">
        <v>7</v>
      </c>
      <c r="C20" t="s">
        <v>7</v>
      </c>
      <c r="D20" s="2" t="s">
        <v>17</v>
      </c>
      <c r="E20" s="2" t="s">
        <v>18</v>
      </c>
      <c r="F20" s="3">
        <v>435.32</v>
      </c>
      <c r="G20" s="20">
        <v>435.32</v>
      </c>
      <c r="H20" s="11">
        <f>F20-G20</f>
        <v>0</v>
      </c>
      <c r="I20" s="58"/>
      <c r="J20" t="s">
        <v>7</v>
      </c>
      <c r="K20" t="s">
        <v>7</v>
      </c>
      <c r="L20" t="s">
        <v>7</v>
      </c>
      <c r="M20" s="2" t="s">
        <v>156</v>
      </c>
      <c r="N20" s="2" t="s">
        <v>157</v>
      </c>
      <c r="O20" s="3">
        <v>1400</v>
      </c>
      <c r="P20" s="3">
        <v>1400</v>
      </c>
      <c r="Q20" s="3">
        <f t="shared" si="0"/>
        <v>0</v>
      </c>
    </row>
    <row r="21" spans="1:17" ht="114.75">
      <c r="A21" t="s">
        <v>7</v>
      </c>
      <c r="B21" t="s">
        <v>7</v>
      </c>
      <c r="C21" t="s">
        <v>7</v>
      </c>
      <c r="D21" s="2" t="s">
        <v>19</v>
      </c>
      <c r="E21" s="2" t="s">
        <v>20</v>
      </c>
      <c r="F21" s="3">
        <v>32535.62</v>
      </c>
      <c r="G21" s="13">
        <v>32535.619999999995</v>
      </c>
      <c r="H21" s="11">
        <f>F21-G21</f>
        <v>0</v>
      </c>
      <c r="I21" s="58"/>
      <c r="J21" t="s">
        <v>7</v>
      </c>
      <c r="K21" t="s">
        <v>7</v>
      </c>
      <c r="L21" t="s">
        <v>7</v>
      </c>
      <c r="M21" s="2" t="s">
        <v>158</v>
      </c>
      <c r="N21" s="2" t="s">
        <v>159</v>
      </c>
      <c r="O21" s="3">
        <v>47296.33</v>
      </c>
      <c r="P21" s="3">
        <v>47296.33</v>
      </c>
      <c r="Q21" s="3">
        <f t="shared" si="0"/>
        <v>0</v>
      </c>
    </row>
    <row r="22" spans="1:17" ht="63.75">
      <c r="A22" t="s">
        <v>7</v>
      </c>
      <c r="B22" t="s">
        <v>7</v>
      </c>
      <c r="C22" t="s">
        <v>7</v>
      </c>
      <c r="D22" s="2" t="s">
        <v>21</v>
      </c>
      <c r="E22" s="2" t="s">
        <v>22</v>
      </c>
      <c r="F22" s="3">
        <v>56</v>
      </c>
      <c r="G22" s="4">
        <v>56</v>
      </c>
      <c r="H22" s="11">
        <f>F22-G22</f>
        <v>0</v>
      </c>
      <c r="I22" s="58"/>
      <c r="J22" t="s">
        <v>7</v>
      </c>
      <c r="K22" t="s">
        <v>7</v>
      </c>
      <c r="L22" t="s">
        <v>7</v>
      </c>
      <c r="M22" s="2" t="s">
        <v>160</v>
      </c>
      <c r="N22" s="2" t="s">
        <v>161</v>
      </c>
      <c r="O22" s="3">
        <v>1000</v>
      </c>
      <c r="P22" s="3">
        <v>1000</v>
      </c>
      <c r="Q22" s="3">
        <f t="shared" si="0"/>
        <v>0</v>
      </c>
    </row>
    <row r="23" spans="1:17" ht="14.25">
      <c r="A23" t="s">
        <v>7</v>
      </c>
      <c r="G23" s="15"/>
      <c r="H23" s="6"/>
      <c r="I23" s="58"/>
      <c r="J23" t="s">
        <v>7</v>
      </c>
      <c r="Q23" s="3">
        <f t="shared" si="0"/>
        <v>0</v>
      </c>
    </row>
    <row r="24" spans="1:17" ht="25.5" customHeight="1">
      <c r="A24" t="s">
        <v>7</v>
      </c>
      <c r="B24" t="s">
        <v>7</v>
      </c>
      <c r="C24" s="70" t="s">
        <v>23</v>
      </c>
      <c r="D24" s="63"/>
      <c r="E24" s="63"/>
      <c r="F24" s="1">
        <v>22592.75</v>
      </c>
      <c r="G24" s="10">
        <f>G25</f>
        <v>22592.75</v>
      </c>
      <c r="H24" s="11">
        <f>F24-G24</f>
        <v>0</v>
      </c>
      <c r="I24" s="58"/>
      <c r="J24" t="s">
        <v>7</v>
      </c>
      <c r="K24" t="s">
        <v>7</v>
      </c>
      <c r="L24" s="92" t="s">
        <v>162</v>
      </c>
      <c r="M24" s="63"/>
      <c r="N24" s="63"/>
      <c r="O24" s="47">
        <v>38556.74</v>
      </c>
      <c r="P24" s="47">
        <f>P25</f>
        <v>38556.74</v>
      </c>
      <c r="Q24" s="3">
        <f t="shared" si="0"/>
        <v>0</v>
      </c>
    </row>
    <row r="25" spans="1:17" ht="51">
      <c r="A25" t="s">
        <v>7</v>
      </c>
      <c r="B25" t="s">
        <v>7</v>
      </c>
      <c r="C25" t="s">
        <v>7</v>
      </c>
      <c r="D25" s="2" t="s">
        <v>24</v>
      </c>
      <c r="E25" s="2" t="s">
        <v>25</v>
      </c>
      <c r="F25" s="3">
        <v>22592.75</v>
      </c>
      <c r="G25" s="4">
        <v>22592.75</v>
      </c>
      <c r="H25" s="11">
        <f>F25-G25</f>
        <v>0</v>
      </c>
      <c r="I25" s="58"/>
      <c r="J25" t="s">
        <v>7</v>
      </c>
      <c r="K25" t="s">
        <v>7</v>
      </c>
      <c r="L25" t="s">
        <v>7</v>
      </c>
      <c r="M25" s="2" t="s">
        <v>163</v>
      </c>
      <c r="N25" s="2" t="s">
        <v>164</v>
      </c>
      <c r="O25" s="3">
        <v>38556.74</v>
      </c>
      <c r="P25" s="3">
        <v>38556.74</v>
      </c>
      <c r="Q25" s="3">
        <f t="shared" si="0"/>
        <v>0</v>
      </c>
    </row>
    <row r="26" spans="1:17" ht="14.25">
      <c r="A26" t="s">
        <v>7</v>
      </c>
      <c r="G26" s="15"/>
      <c r="H26" s="6"/>
      <c r="I26" s="58"/>
      <c r="J26" t="s">
        <v>7</v>
      </c>
      <c r="Q26" s="3">
        <f t="shared" si="0"/>
        <v>0</v>
      </c>
    </row>
    <row r="27" spans="1:17" ht="25.5" customHeight="1">
      <c r="A27" t="s">
        <v>7</v>
      </c>
      <c r="B27" s="70" t="s">
        <v>26</v>
      </c>
      <c r="C27" s="63"/>
      <c r="D27" s="63"/>
      <c r="E27" s="63"/>
      <c r="F27" s="1">
        <v>94107.64</v>
      </c>
      <c r="G27" s="10">
        <f>G29</f>
        <v>94107.64</v>
      </c>
      <c r="H27" s="11">
        <f>F27-G27</f>
        <v>0</v>
      </c>
      <c r="I27" s="58"/>
      <c r="J27" t="s">
        <v>7</v>
      </c>
      <c r="K27" s="92" t="s">
        <v>165</v>
      </c>
      <c r="L27" s="63"/>
      <c r="M27" s="63"/>
      <c r="N27" s="63"/>
      <c r="O27" s="47">
        <v>15567.42</v>
      </c>
      <c r="P27" s="47">
        <f>P29</f>
        <v>15567.42</v>
      </c>
      <c r="Q27" s="3">
        <f t="shared" si="0"/>
        <v>0</v>
      </c>
    </row>
    <row r="28" spans="1:17" ht="14.25">
      <c r="A28" t="s">
        <v>7</v>
      </c>
      <c r="G28" s="5"/>
      <c r="H28" s="11">
        <f>F28-G28</f>
        <v>0</v>
      </c>
      <c r="I28" s="58"/>
      <c r="J28" t="s">
        <v>7</v>
      </c>
      <c r="Q28" s="3">
        <f t="shared" si="0"/>
        <v>0</v>
      </c>
    </row>
    <row r="29" spans="1:17" ht="25.5" customHeight="1">
      <c r="A29" t="s">
        <v>7</v>
      </c>
      <c r="B29" t="s">
        <v>7</v>
      </c>
      <c r="C29" s="70" t="s">
        <v>27</v>
      </c>
      <c r="D29" s="63"/>
      <c r="E29" s="63"/>
      <c r="F29" s="1">
        <v>94107.64</v>
      </c>
      <c r="G29" s="10">
        <f>G30</f>
        <v>94107.64</v>
      </c>
      <c r="H29" s="11">
        <f>F29-G29</f>
        <v>0</v>
      </c>
      <c r="I29" s="58"/>
      <c r="J29" t="s">
        <v>7</v>
      </c>
      <c r="K29" t="s">
        <v>7</v>
      </c>
      <c r="L29" s="92" t="s">
        <v>166</v>
      </c>
      <c r="M29" s="63"/>
      <c r="N29" s="63"/>
      <c r="O29" s="47">
        <v>15567.42</v>
      </c>
      <c r="P29" s="47">
        <f>P30+P31+P32+P33</f>
        <v>15567.42</v>
      </c>
      <c r="Q29" s="3">
        <f t="shared" si="0"/>
        <v>0</v>
      </c>
    </row>
    <row r="30" spans="1:17" ht="76.5">
      <c r="A30" t="s">
        <v>7</v>
      </c>
      <c r="B30" t="s">
        <v>7</v>
      </c>
      <c r="C30" t="s">
        <v>7</v>
      </c>
      <c r="D30" s="2" t="s">
        <v>28</v>
      </c>
      <c r="E30" s="2" t="s">
        <v>29</v>
      </c>
      <c r="F30" s="3">
        <v>94107.64</v>
      </c>
      <c r="G30" s="4">
        <v>94107.64</v>
      </c>
      <c r="H30" s="11">
        <f>F30-G30</f>
        <v>0</v>
      </c>
      <c r="I30" s="58"/>
      <c r="J30" t="s">
        <v>7</v>
      </c>
      <c r="K30" t="s">
        <v>7</v>
      </c>
      <c r="L30" t="s">
        <v>7</v>
      </c>
      <c r="M30" s="2" t="s">
        <v>167</v>
      </c>
      <c r="N30" s="2" t="s">
        <v>168</v>
      </c>
      <c r="O30" s="3">
        <v>12048.89</v>
      </c>
      <c r="P30" s="3">
        <v>12048.89</v>
      </c>
      <c r="Q30" s="3">
        <f t="shared" si="0"/>
        <v>0</v>
      </c>
    </row>
    <row r="31" spans="1:17" ht="76.5">
      <c r="A31" t="s">
        <v>7</v>
      </c>
      <c r="G31" s="15"/>
      <c r="H31" s="6"/>
      <c r="I31" s="58"/>
      <c r="J31" t="s">
        <v>7</v>
      </c>
      <c r="K31" t="s">
        <v>7</v>
      </c>
      <c r="L31" t="s">
        <v>7</v>
      </c>
      <c r="M31" s="2" t="s">
        <v>169</v>
      </c>
      <c r="N31" s="2" t="s">
        <v>170</v>
      </c>
      <c r="O31" s="3">
        <v>2947.79</v>
      </c>
      <c r="P31" s="3">
        <v>2947.79</v>
      </c>
      <c r="Q31" s="3">
        <f t="shared" si="0"/>
        <v>0</v>
      </c>
    </row>
    <row r="32" spans="1:17" ht="25.5" customHeight="1">
      <c r="A32" s="71" t="s">
        <v>30</v>
      </c>
      <c r="B32" s="72"/>
      <c r="C32" s="72"/>
      <c r="D32" s="72"/>
      <c r="E32" s="72"/>
      <c r="F32" s="19">
        <v>155063.84</v>
      </c>
      <c r="G32" s="19">
        <f>G36+G41</f>
        <v>155063.84</v>
      </c>
      <c r="H32" s="16">
        <f>F32-G32</f>
        <v>0</v>
      </c>
      <c r="I32" s="58"/>
      <c r="J32" t="s">
        <v>7</v>
      </c>
      <c r="K32" t="s">
        <v>7</v>
      </c>
      <c r="L32" t="s">
        <v>7</v>
      </c>
      <c r="M32" s="2" t="s">
        <v>171</v>
      </c>
      <c r="N32" s="2" t="s">
        <v>172</v>
      </c>
      <c r="O32" s="3">
        <v>496.39</v>
      </c>
      <c r="P32" s="3">
        <v>496.39</v>
      </c>
      <c r="Q32" s="3">
        <f t="shared" si="0"/>
        <v>0</v>
      </c>
    </row>
    <row r="33" spans="1:17" ht="89.25">
      <c r="A33" t="s">
        <v>7</v>
      </c>
      <c r="G33" s="36"/>
      <c r="H33" s="14">
        <f>F33-G33</f>
        <v>0</v>
      </c>
      <c r="I33" s="58"/>
      <c r="J33" t="s">
        <v>7</v>
      </c>
      <c r="K33" t="s">
        <v>7</v>
      </c>
      <c r="L33" t="s">
        <v>7</v>
      </c>
      <c r="M33" s="2" t="s">
        <v>173</v>
      </c>
      <c r="N33" s="2" t="s">
        <v>174</v>
      </c>
      <c r="O33" s="3">
        <v>74.35</v>
      </c>
      <c r="P33" s="3">
        <v>74.35</v>
      </c>
      <c r="Q33" s="3">
        <f t="shared" si="0"/>
        <v>0</v>
      </c>
    </row>
    <row r="34" spans="1:17" ht="25.5" customHeight="1">
      <c r="A34" t="s">
        <v>7</v>
      </c>
      <c r="B34" s="70" t="s">
        <v>31</v>
      </c>
      <c r="C34" s="63"/>
      <c r="D34" s="63"/>
      <c r="E34" s="63"/>
      <c r="F34" s="1">
        <v>155063.84</v>
      </c>
      <c r="G34" s="12">
        <f>G36+G41</f>
        <v>155063.84</v>
      </c>
      <c r="H34" s="11">
        <f>F34-G34</f>
        <v>0</v>
      </c>
      <c r="I34" s="58"/>
      <c r="J34" t="s">
        <v>7</v>
      </c>
      <c r="Q34" s="3">
        <f t="shared" si="0"/>
        <v>0</v>
      </c>
    </row>
    <row r="35" spans="1:17" ht="14.25">
      <c r="A35" t="s">
        <v>7</v>
      </c>
      <c r="G35" s="5"/>
      <c r="H35" s="11">
        <f>F35-G35</f>
        <v>0</v>
      </c>
      <c r="I35" s="58"/>
      <c r="J35" t="s">
        <v>7</v>
      </c>
      <c r="K35" s="92" t="s">
        <v>175</v>
      </c>
      <c r="L35" s="63"/>
      <c r="M35" s="63"/>
      <c r="N35" s="63"/>
      <c r="O35" s="47">
        <v>105270.42</v>
      </c>
      <c r="P35" s="47">
        <f>P37+P47</f>
        <v>105270.41999999998</v>
      </c>
      <c r="Q35" s="3">
        <f t="shared" si="0"/>
        <v>0</v>
      </c>
    </row>
    <row r="36" spans="1:17" ht="25.5" customHeight="1">
      <c r="A36" t="s">
        <v>7</v>
      </c>
      <c r="B36" t="s">
        <v>7</v>
      </c>
      <c r="C36" s="70" t="s">
        <v>32</v>
      </c>
      <c r="D36" s="63"/>
      <c r="E36" s="63"/>
      <c r="F36" s="1">
        <v>145599.03</v>
      </c>
      <c r="G36" s="10">
        <f>G37+G38+G39</f>
        <v>145599.03</v>
      </c>
      <c r="H36" s="11"/>
      <c r="I36" s="58"/>
      <c r="J36" t="s">
        <v>7</v>
      </c>
      <c r="Q36" s="3">
        <f t="shared" si="0"/>
        <v>0</v>
      </c>
    </row>
    <row r="37" spans="1:17" ht="14.25">
      <c r="A37" t="s">
        <v>7</v>
      </c>
      <c r="B37" t="s">
        <v>7</v>
      </c>
      <c r="C37" t="s">
        <v>7</v>
      </c>
      <c r="D37" s="2" t="s">
        <v>33</v>
      </c>
      <c r="E37" s="2" t="s">
        <v>34</v>
      </c>
      <c r="F37" s="3">
        <v>32948.07</v>
      </c>
      <c r="G37" s="4">
        <v>32948.07</v>
      </c>
      <c r="H37" s="11">
        <f aca="true" t="shared" si="1" ref="H37:H68">F37-G37</f>
        <v>0</v>
      </c>
      <c r="I37" s="58"/>
      <c r="J37" t="s">
        <v>7</v>
      </c>
      <c r="K37" t="s">
        <v>7</v>
      </c>
      <c r="L37" s="92" t="s">
        <v>176</v>
      </c>
      <c r="M37" s="63"/>
      <c r="N37" s="63"/>
      <c r="O37" s="47">
        <v>12260.5</v>
      </c>
      <c r="P37" s="47">
        <f>P38+P39+P40+P41+P42+P43+P44+P45</f>
        <v>12260.5</v>
      </c>
      <c r="Q37" s="3">
        <f t="shared" si="0"/>
        <v>0</v>
      </c>
    </row>
    <row r="38" spans="1:17" ht="51">
      <c r="A38" t="s">
        <v>7</v>
      </c>
      <c r="B38" t="s">
        <v>7</v>
      </c>
      <c r="C38" t="s">
        <v>7</v>
      </c>
      <c r="D38" s="2" t="s">
        <v>35</v>
      </c>
      <c r="E38" s="2" t="s">
        <v>36</v>
      </c>
      <c r="F38" s="3">
        <v>3662.02</v>
      </c>
      <c r="G38" s="4">
        <v>3662.02</v>
      </c>
      <c r="H38" s="11">
        <f t="shared" si="1"/>
        <v>0</v>
      </c>
      <c r="I38" s="58"/>
      <c r="J38" t="s">
        <v>7</v>
      </c>
      <c r="K38" t="s">
        <v>7</v>
      </c>
      <c r="L38" t="s">
        <v>7</v>
      </c>
      <c r="M38" s="2" t="s">
        <v>177</v>
      </c>
      <c r="N38" s="2" t="s">
        <v>178</v>
      </c>
      <c r="O38" s="3">
        <v>1161.61</v>
      </c>
      <c r="P38" s="3">
        <v>1161.61</v>
      </c>
      <c r="Q38" s="3">
        <f t="shared" si="0"/>
        <v>0</v>
      </c>
    </row>
    <row r="39" spans="1:17" ht="76.5">
      <c r="A39" t="s">
        <v>7</v>
      </c>
      <c r="B39" t="s">
        <v>7</v>
      </c>
      <c r="C39" t="s">
        <v>7</v>
      </c>
      <c r="D39" s="2" t="s">
        <v>37</v>
      </c>
      <c r="E39" s="2" t="s">
        <v>38</v>
      </c>
      <c r="F39" s="3">
        <v>108988.94</v>
      </c>
      <c r="G39" s="4">
        <v>108988.94</v>
      </c>
      <c r="H39" s="11">
        <f t="shared" si="1"/>
        <v>0</v>
      </c>
      <c r="I39" s="58"/>
      <c r="J39" t="s">
        <v>7</v>
      </c>
      <c r="K39" t="s">
        <v>7</v>
      </c>
      <c r="L39" t="s">
        <v>7</v>
      </c>
      <c r="M39" s="2" t="s">
        <v>179</v>
      </c>
      <c r="N39" s="2" t="s">
        <v>180</v>
      </c>
      <c r="O39" s="3">
        <v>113.5</v>
      </c>
      <c r="P39" s="3">
        <v>113.5</v>
      </c>
      <c r="Q39" s="3">
        <f t="shared" si="0"/>
        <v>0</v>
      </c>
    </row>
    <row r="40" spans="1:17" ht="38.25">
      <c r="A40" t="s">
        <v>7</v>
      </c>
      <c r="G40" s="5"/>
      <c r="H40" s="11">
        <f t="shared" si="1"/>
        <v>0</v>
      </c>
      <c r="I40" s="58"/>
      <c r="J40" t="s">
        <v>7</v>
      </c>
      <c r="K40" t="s">
        <v>7</v>
      </c>
      <c r="L40" t="s">
        <v>7</v>
      </c>
      <c r="M40" s="2" t="s">
        <v>181</v>
      </c>
      <c r="N40" s="2" t="s">
        <v>182</v>
      </c>
      <c r="O40" s="3">
        <v>97.6</v>
      </c>
      <c r="P40" s="3">
        <v>97.6</v>
      </c>
      <c r="Q40" s="3">
        <f t="shared" si="0"/>
        <v>0</v>
      </c>
    </row>
    <row r="41" spans="1:17" ht="25.5" customHeight="1">
      <c r="A41" t="s">
        <v>7</v>
      </c>
      <c r="B41" t="s">
        <v>7</v>
      </c>
      <c r="C41" s="70" t="s">
        <v>39</v>
      </c>
      <c r="D41" s="63"/>
      <c r="E41" s="63"/>
      <c r="F41" s="1">
        <v>9464.81</v>
      </c>
      <c r="G41" s="10">
        <f>G42</f>
        <v>9464.81</v>
      </c>
      <c r="H41" s="11">
        <f t="shared" si="1"/>
        <v>0</v>
      </c>
      <c r="I41" s="58"/>
      <c r="J41" t="s">
        <v>7</v>
      </c>
      <c r="K41" t="s">
        <v>7</v>
      </c>
      <c r="L41" t="s">
        <v>7</v>
      </c>
      <c r="M41" s="2" t="s">
        <v>183</v>
      </c>
      <c r="N41" s="2" t="s">
        <v>184</v>
      </c>
      <c r="O41" s="3">
        <v>898.73</v>
      </c>
      <c r="P41" s="3">
        <v>898.73</v>
      </c>
      <c r="Q41" s="3">
        <f t="shared" si="0"/>
        <v>0</v>
      </c>
    </row>
    <row r="42" spans="1:17" ht="51">
      <c r="A42" t="s">
        <v>7</v>
      </c>
      <c r="B42" t="s">
        <v>7</v>
      </c>
      <c r="C42" t="s">
        <v>7</v>
      </c>
      <c r="D42" s="2" t="s">
        <v>40</v>
      </c>
      <c r="E42" s="2" t="s">
        <v>41</v>
      </c>
      <c r="F42" s="3">
        <v>9464.81</v>
      </c>
      <c r="G42" s="4">
        <v>9464.81</v>
      </c>
      <c r="H42" s="11">
        <f t="shared" si="1"/>
        <v>0</v>
      </c>
      <c r="I42" s="58"/>
      <c r="J42" t="s">
        <v>7</v>
      </c>
      <c r="K42" t="s">
        <v>7</v>
      </c>
      <c r="L42" t="s">
        <v>7</v>
      </c>
      <c r="M42" s="2" t="s">
        <v>185</v>
      </c>
      <c r="N42" s="2" t="s">
        <v>186</v>
      </c>
      <c r="O42" s="3">
        <v>26.84</v>
      </c>
      <c r="P42" s="3">
        <v>26.84</v>
      </c>
      <c r="Q42" s="3">
        <f t="shared" si="0"/>
        <v>0</v>
      </c>
    </row>
    <row r="43" spans="1:17" ht="25.5">
      <c r="A43" t="s">
        <v>7</v>
      </c>
      <c r="G43" s="34"/>
      <c r="H43" s="17">
        <f t="shared" si="1"/>
        <v>0</v>
      </c>
      <c r="I43" s="58"/>
      <c r="J43" t="s">
        <v>7</v>
      </c>
      <c r="K43" t="s">
        <v>7</v>
      </c>
      <c r="L43" t="s">
        <v>7</v>
      </c>
      <c r="M43" s="2" t="s">
        <v>187</v>
      </c>
      <c r="N43" s="2" t="s">
        <v>188</v>
      </c>
      <c r="O43" s="3">
        <v>1850</v>
      </c>
      <c r="P43" s="3">
        <v>1850</v>
      </c>
      <c r="Q43" s="3">
        <f t="shared" si="0"/>
        <v>0</v>
      </c>
    </row>
    <row r="44" spans="1:17" ht="25.5" customHeight="1">
      <c r="A44" s="73" t="s">
        <v>42</v>
      </c>
      <c r="B44" s="74"/>
      <c r="C44" s="74"/>
      <c r="D44" s="74"/>
      <c r="E44" s="74"/>
      <c r="F44" s="21">
        <v>31481.59</v>
      </c>
      <c r="G44" s="21">
        <f>G48+G58+G61+G66</f>
        <v>31397.14</v>
      </c>
      <c r="H44" s="26">
        <f t="shared" si="1"/>
        <v>84.45000000000073</v>
      </c>
      <c r="I44" s="58"/>
      <c r="J44" t="s">
        <v>7</v>
      </c>
      <c r="K44" t="s">
        <v>7</v>
      </c>
      <c r="L44" t="s">
        <v>7</v>
      </c>
      <c r="M44" s="2" t="s">
        <v>189</v>
      </c>
      <c r="N44" s="2" t="s">
        <v>190</v>
      </c>
      <c r="O44" s="3">
        <v>255</v>
      </c>
      <c r="P44" s="3">
        <v>255</v>
      </c>
      <c r="Q44" s="3">
        <f t="shared" si="0"/>
        <v>0</v>
      </c>
    </row>
    <row r="45" spans="1:17" ht="76.5">
      <c r="A45" t="s">
        <v>7</v>
      </c>
      <c r="G45" s="35"/>
      <c r="H45" s="14">
        <f t="shared" si="1"/>
        <v>0</v>
      </c>
      <c r="I45" s="58"/>
      <c r="J45" t="s">
        <v>7</v>
      </c>
      <c r="K45" t="s">
        <v>7</v>
      </c>
      <c r="L45" t="s">
        <v>7</v>
      </c>
      <c r="M45" s="2" t="s">
        <v>191</v>
      </c>
      <c r="N45" s="2" t="s">
        <v>192</v>
      </c>
      <c r="O45" s="3">
        <v>7857.22</v>
      </c>
      <c r="P45" s="3">
        <v>7857.22</v>
      </c>
      <c r="Q45" s="3">
        <f t="shared" si="0"/>
        <v>0</v>
      </c>
    </row>
    <row r="46" spans="1:17" ht="25.5" customHeight="1">
      <c r="A46" t="s">
        <v>7</v>
      </c>
      <c r="B46" s="70" t="s">
        <v>43</v>
      </c>
      <c r="C46" s="63"/>
      <c r="D46" s="63"/>
      <c r="E46" s="63"/>
      <c r="F46" s="1">
        <v>16764.53</v>
      </c>
      <c r="G46" s="10"/>
      <c r="H46" s="11">
        <f t="shared" si="1"/>
        <v>16764.53</v>
      </c>
      <c r="I46" s="58"/>
      <c r="J46" t="s">
        <v>7</v>
      </c>
      <c r="Q46" s="3">
        <f t="shared" si="0"/>
        <v>0</v>
      </c>
    </row>
    <row r="47" spans="1:17" ht="14.25">
      <c r="A47" t="s">
        <v>7</v>
      </c>
      <c r="G47" s="5"/>
      <c r="H47" s="11">
        <f t="shared" si="1"/>
        <v>0</v>
      </c>
      <c r="I47" s="58"/>
      <c r="J47" t="s">
        <v>7</v>
      </c>
      <c r="K47" t="s">
        <v>7</v>
      </c>
      <c r="L47" s="92" t="s">
        <v>193</v>
      </c>
      <c r="M47" s="63"/>
      <c r="N47" s="63"/>
      <c r="O47" s="47">
        <v>93009.92</v>
      </c>
      <c r="P47" s="47">
        <f>P48+P49+P50+P51+P52+P53+P54+P55+P56+P57+P58+P59+P60+P61+P62+P63+P64</f>
        <v>93009.91999999998</v>
      </c>
      <c r="Q47" s="3">
        <f t="shared" si="0"/>
        <v>0</v>
      </c>
    </row>
    <row r="48" spans="1:17" ht="25.5" customHeight="1">
      <c r="A48" t="s">
        <v>7</v>
      </c>
      <c r="B48" t="s">
        <v>7</v>
      </c>
      <c r="C48" s="70" t="s">
        <v>44</v>
      </c>
      <c r="D48" s="63"/>
      <c r="E48" s="63"/>
      <c r="F48" s="1">
        <v>11928.53</v>
      </c>
      <c r="G48" s="24">
        <f>G49+G50+G51+G52+G53+G54+G55+G56</f>
        <v>11844.08</v>
      </c>
      <c r="H48" s="9">
        <f t="shared" si="1"/>
        <v>84.45000000000073</v>
      </c>
      <c r="I48" s="58"/>
      <c r="J48" t="s">
        <v>7</v>
      </c>
      <c r="K48" t="s">
        <v>7</v>
      </c>
      <c r="L48" t="s">
        <v>7</v>
      </c>
      <c r="M48" s="2" t="s">
        <v>194</v>
      </c>
      <c r="N48" s="2" t="s">
        <v>195</v>
      </c>
      <c r="O48" s="3">
        <v>9224.97</v>
      </c>
      <c r="P48" s="3">
        <v>9224.97</v>
      </c>
      <c r="Q48" s="3">
        <f t="shared" si="0"/>
        <v>0</v>
      </c>
    </row>
    <row r="49" spans="1:17" ht="114.75">
      <c r="A49" t="s">
        <v>7</v>
      </c>
      <c r="B49" t="s">
        <v>7</v>
      </c>
      <c r="C49" t="s">
        <v>7</v>
      </c>
      <c r="D49" s="2" t="s">
        <v>45</v>
      </c>
      <c r="E49" s="2" t="s">
        <v>46</v>
      </c>
      <c r="F49" s="3">
        <v>365</v>
      </c>
      <c r="G49" s="4">
        <v>365</v>
      </c>
      <c r="H49" s="11">
        <f t="shared" si="1"/>
        <v>0</v>
      </c>
      <c r="I49" s="58"/>
      <c r="J49" t="s">
        <v>7</v>
      </c>
      <c r="K49" t="s">
        <v>7</v>
      </c>
      <c r="L49" t="s">
        <v>7</v>
      </c>
      <c r="M49" s="2" t="s">
        <v>196</v>
      </c>
      <c r="N49" s="2" t="s">
        <v>197</v>
      </c>
      <c r="O49" s="3">
        <v>40</v>
      </c>
      <c r="P49" s="3">
        <v>40</v>
      </c>
      <c r="Q49" s="3">
        <f t="shared" si="0"/>
        <v>0</v>
      </c>
    </row>
    <row r="50" spans="1:17" ht="25.5">
      <c r="A50" t="s">
        <v>7</v>
      </c>
      <c r="B50" t="s">
        <v>7</v>
      </c>
      <c r="C50" t="s">
        <v>7</v>
      </c>
      <c r="D50" s="2" t="s">
        <v>47</v>
      </c>
      <c r="E50" s="2" t="s">
        <v>48</v>
      </c>
      <c r="F50" s="3">
        <v>1000.42</v>
      </c>
      <c r="G50" s="4">
        <v>1000.42</v>
      </c>
      <c r="H50" s="11">
        <f t="shared" si="1"/>
        <v>0</v>
      </c>
      <c r="I50" s="58"/>
      <c r="J50" t="s">
        <v>7</v>
      </c>
      <c r="K50" t="s">
        <v>7</v>
      </c>
      <c r="L50" t="s">
        <v>7</v>
      </c>
      <c r="M50" s="2" t="s">
        <v>198</v>
      </c>
      <c r="N50" s="2" t="s">
        <v>199</v>
      </c>
      <c r="O50" s="3">
        <v>2715.7</v>
      </c>
      <c r="P50" s="3">
        <v>2715.7</v>
      </c>
      <c r="Q50" s="3">
        <f t="shared" si="0"/>
        <v>0</v>
      </c>
    </row>
    <row r="51" spans="1:17" ht="25.5">
      <c r="A51" t="s">
        <v>7</v>
      </c>
      <c r="B51" t="s">
        <v>7</v>
      </c>
      <c r="C51" t="s">
        <v>7</v>
      </c>
      <c r="D51" s="2" t="s">
        <v>49</v>
      </c>
      <c r="E51" s="2" t="s">
        <v>50</v>
      </c>
      <c r="F51" s="3">
        <v>1149.27</v>
      </c>
      <c r="G51" s="4">
        <v>1149.27</v>
      </c>
      <c r="H51" s="11">
        <f t="shared" si="1"/>
        <v>0</v>
      </c>
      <c r="I51" s="58"/>
      <c r="J51" t="s">
        <v>7</v>
      </c>
      <c r="K51" t="s">
        <v>7</v>
      </c>
      <c r="L51" t="s">
        <v>7</v>
      </c>
      <c r="M51" s="2" t="s">
        <v>200</v>
      </c>
      <c r="N51" s="2" t="s">
        <v>201</v>
      </c>
      <c r="O51" s="3">
        <v>1206.03</v>
      </c>
      <c r="P51" s="3">
        <v>1206.03</v>
      </c>
      <c r="Q51" s="3">
        <f t="shared" si="0"/>
        <v>0</v>
      </c>
    </row>
    <row r="52" spans="1:17" ht="63.75">
      <c r="A52" t="s">
        <v>7</v>
      </c>
      <c r="B52" t="s">
        <v>7</v>
      </c>
      <c r="C52" t="s">
        <v>7</v>
      </c>
      <c r="D52" s="2" t="s">
        <v>51</v>
      </c>
      <c r="E52" s="2" t="s">
        <v>52</v>
      </c>
      <c r="F52" s="3">
        <v>6471.52</v>
      </c>
      <c r="G52" s="4">
        <v>6471.52</v>
      </c>
      <c r="H52" s="11">
        <f t="shared" si="1"/>
        <v>0</v>
      </c>
      <c r="I52" s="58"/>
      <c r="J52" t="s">
        <v>7</v>
      </c>
      <c r="K52" t="s">
        <v>7</v>
      </c>
      <c r="L52" t="s">
        <v>7</v>
      </c>
      <c r="M52" s="2" t="s">
        <v>202</v>
      </c>
      <c r="N52" s="2" t="s">
        <v>203</v>
      </c>
      <c r="O52" s="3">
        <v>3456.52</v>
      </c>
      <c r="P52" s="3">
        <v>3456.52</v>
      </c>
      <c r="Q52" s="3">
        <f t="shared" si="0"/>
        <v>0</v>
      </c>
    </row>
    <row r="53" spans="1:17" ht="38.25">
      <c r="A53" t="s">
        <v>7</v>
      </c>
      <c r="B53" t="s">
        <v>7</v>
      </c>
      <c r="C53" t="s">
        <v>7</v>
      </c>
      <c r="D53" s="2" t="s">
        <v>53</v>
      </c>
      <c r="E53" s="2" t="s">
        <v>54</v>
      </c>
      <c r="F53" s="3">
        <v>1190</v>
      </c>
      <c r="G53" s="4">
        <v>1190</v>
      </c>
      <c r="H53" s="11">
        <f t="shared" si="1"/>
        <v>0</v>
      </c>
      <c r="I53" s="58"/>
      <c r="J53" t="s">
        <v>7</v>
      </c>
      <c r="K53" t="s">
        <v>7</v>
      </c>
      <c r="L53" t="s">
        <v>7</v>
      </c>
      <c r="M53" s="2" t="s">
        <v>204</v>
      </c>
      <c r="N53" s="2" t="s">
        <v>205</v>
      </c>
      <c r="O53" s="3">
        <v>2000</v>
      </c>
      <c r="P53" s="3">
        <v>2000</v>
      </c>
      <c r="Q53" s="3">
        <f t="shared" si="0"/>
        <v>0</v>
      </c>
    </row>
    <row r="54" spans="1:17" ht="38.25">
      <c r="A54" t="s">
        <v>7</v>
      </c>
      <c r="B54" t="s">
        <v>7</v>
      </c>
      <c r="C54" t="s">
        <v>7</v>
      </c>
      <c r="D54" s="2" t="s">
        <v>55</v>
      </c>
      <c r="E54" s="2" t="s">
        <v>56</v>
      </c>
      <c r="F54" s="3">
        <v>1213.04</v>
      </c>
      <c r="G54" s="4">
        <v>1213.04</v>
      </c>
      <c r="H54" s="11">
        <f t="shared" si="1"/>
        <v>0</v>
      </c>
      <c r="I54" s="58"/>
      <c r="J54" t="s">
        <v>7</v>
      </c>
      <c r="K54" t="s">
        <v>7</v>
      </c>
      <c r="L54" t="s">
        <v>7</v>
      </c>
      <c r="M54" s="2" t="s">
        <v>206</v>
      </c>
      <c r="N54" s="2" t="s">
        <v>207</v>
      </c>
      <c r="O54" s="3">
        <v>9047.4</v>
      </c>
      <c r="P54" s="3">
        <v>9047.4</v>
      </c>
      <c r="Q54" s="3">
        <f t="shared" si="0"/>
        <v>0</v>
      </c>
    </row>
    <row r="55" spans="1:17" ht="165.75">
      <c r="A55" t="s">
        <v>7</v>
      </c>
      <c r="B55" t="s">
        <v>7</v>
      </c>
      <c r="C55" t="s">
        <v>7</v>
      </c>
      <c r="D55" s="2" t="s">
        <v>57</v>
      </c>
      <c r="E55" s="2" t="s">
        <v>58</v>
      </c>
      <c r="F55" s="3">
        <v>102.83</v>
      </c>
      <c r="G55" s="4">
        <v>102.83</v>
      </c>
      <c r="H55" s="11">
        <f t="shared" si="1"/>
        <v>0</v>
      </c>
      <c r="I55" s="58"/>
      <c r="J55" t="s">
        <v>7</v>
      </c>
      <c r="K55" t="s">
        <v>7</v>
      </c>
      <c r="L55" t="s">
        <v>7</v>
      </c>
      <c r="M55" s="2" t="s">
        <v>208</v>
      </c>
      <c r="N55" s="2" t="s">
        <v>209</v>
      </c>
      <c r="O55" s="3">
        <v>4679.07</v>
      </c>
      <c r="P55" s="3">
        <v>4679.07</v>
      </c>
      <c r="Q55" s="3">
        <f t="shared" si="0"/>
        <v>0</v>
      </c>
    </row>
    <row r="56" spans="1:17" ht="89.25">
      <c r="A56" t="s">
        <v>7</v>
      </c>
      <c r="B56" t="s">
        <v>7</v>
      </c>
      <c r="C56" t="s">
        <v>7</v>
      </c>
      <c r="D56" s="2" t="s">
        <v>59</v>
      </c>
      <c r="E56" s="2" t="s">
        <v>60</v>
      </c>
      <c r="F56" s="3">
        <v>436.45</v>
      </c>
      <c r="G56" s="25">
        <v>352</v>
      </c>
      <c r="H56" s="9">
        <f t="shared" si="1"/>
        <v>84.44999999999999</v>
      </c>
      <c r="I56" s="58"/>
      <c r="J56" t="s">
        <v>7</v>
      </c>
      <c r="K56" t="s">
        <v>7</v>
      </c>
      <c r="L56" t="s">
        <v>7</v>
      </c>
      <c r="M56" s="2" t="s">
        <v>210</v>
      </c>
      <c r="N56" s="2" t="s">
        <v>211</v>
      </c>
      <c r="O56" s="3">
        <v>1952</v>
      </c>
      <c r="P56" s="3">
        <v>1952</v>
      </c>
      <c r="Q56" s="3">
        <f t="shared" si="0"/>
        <v>0</v>
      </c>
    </row>
    <row r="57" spans="1:17" ht="102">
      <c r="A57" t="s">
        <v>7</v>
      </c>
      <c r="G57" s="5"/>
      <c r="H57" s="11">
        <f t="shared" si="1"/>
        <v>0</v>
      </c>
      <c r="I57" s="58"/>
      <c r="J57" t="s">
        <v>7</v>
      </c>
      <c r="K57" t="s">
        <v>7</v>
      </c>
      <c r="L57" t="s">
        <v>7</v>
      </c>
      <c r="M57" s="2" t="s">
        <v>212</v>
      </c>
      <c r="N57" s="2" t="s">
        <v>213</v>
      </c>
      <c r="O57" s="3">
        <v>190.32</v>
      </c>
      <c r="P57" s="3">
        <v>190.32</v>
      </c>
      <c r="Q57" s="3">
        <f t="shared" si="0"/>
        <v>0</v>
      </c>
    </row>
    <row r="58" spans="1:17" ht="25.5" customHeight="1">
      <c r="A58" t="s">
        <v>7</v>
      </c>
      <c r="B58" t="s">
        <v>7</v>
      </c>
      <c r="C58" s="70" t="s">
        <v>61</v>
      </c>
      <c r="D58" s="63"/>
      <c r="E58" s="63"/>
      <c r="F58" s="1">
        <v>4836</v>
      </c>
      <c r="G58" s="10">
        <v>4836</v>
      </c>
      <c r="H58" s="11">
        <f t="shared" si="1"/>
        <v>0</v>
      </c>
      <c r="I58" s="58"/>
      <c r="J58" t="s">
        <v>7</v>
      </c>
      <c r="K58" t="s">
        <v>7</v>
      </c>
      <c r="L58" t="s">
        <v>7</v>
      </c>
      <c r="M58" s="2" t="s">
        <v>214</v>
      </c>
      <c r="N58" s="2" t="s">
        <v>215</v>
      </c>
      <c r="O58" s="3">
        <v>3660.21</v>
      </c>
      <c r="P58" s="3">
        <v>3660.21</v>
      </c>
      <c r="Q58" s="3">
        <f t="shared" si="0"/>
        <v>0</v>
      </c>
    </row>
    <row r="59" spans="1:17" ht="76.5">
      <c r="A59" t="s">
        <v>7</v>
      </c>
      <c r="B59" t="s">
        <v>7</v>
      </c>
      <c r="C59" t="s">
        <v>7</v>
      </c>
      <c r="D59" s="2" t="s">
        <v>62</v>
      </c>
      <c r="E59" s="2" t="s">
        <v>63</v>
      </c>
      <c r="F59" s="3">
        <v>4836</v>
      </c>
      <c r="G59" s="4">
        <v>4836</v>
      </c>
      <c r="H59" s="11">
        <f t="shared" si="1"/>
        <v>0</v>
      </c>
      <c r="I59" s="58"/>
      <c r="J59" t="s">
        <v>7</v>
      </c>
      <c r="K59" t="s">
        <v>7</v>
      </c>
      <c r="L59" t="s">
        <v>7</v>
      </c>
      <c r="M59" s="2" t="s">
        <v>216</v>
      </c>
      <c r="N59" s="2" t="s">
        <v>217</v>
      </c>
      <c r="O59" s="3">
        <v>1746.29</v>
      </c>
      <c r="P59" s="3">
        <v>1746.29</v>
      </c>
      <c r="Q59" s="3">
        <f t="shared" si="0"/>
        <v>0</v>
      </c>
    </row>
    <row r="60" spans="1:17" ht="38.25">
      <c r="A60" t="s">
        <v>7</v>
      </c>
      <c r="G60" s="5"/>
      <c r="H60" s="11">
        <f t="shared" si="1"/>
        <v>0</v>
      </c>
      <c r="I60" s="58"/>
      <c r="J60" t="s">
        <v>7</v>
      </c>
      <c r="K60" t="s">
        <v>7</v>
      </c>
      <c r="L60" t="s">
        <v>7</v>
      </c>
      <c r="M60" s="2" t="s">
        <v>218</v>
      </c>
      <c r="N60" s="2" t="s">
        <v>219</v>
      </c>
      <c r="O60" s="3">
        <v>4605.3</v>
      </c>
      <c r="P60" s="3">
        <v>4605.3</v>
      </c>
      <c r="Q60" s="3">
        <f t="shared" si="0"/>
        <v>0</v>
      </c>
    </row>
    <row r="61" spans="1:17" ht="25.5" customHeight="1">
      <c r="A61" t="s">
        <v>7</v>
      </c>
      <c r="B61" s="70" t="s">
        <v>64</v>
      </c>
      <c r="C61" s="63"/>
      <c r="D61" s="63"/>
      <c r="E61" s="63"/>
      <c r="F61" s="1">
        <v>0.05</v>
      </c>
      <c r="G61" s="10">
        <f>G64</f>
        <v>0.05</v>
      </c>
      <c r="H61" s="11">
        <f t="shared" si="1"/>
        <v>0</v>
      </c>
      <c r="I61" s="58"/>
      <c r="J61" t="s">
        <v>7</v>
      </c>
      <c r="K61" t="s">
        <v>7</v>
      </c>
      <c r="L61" t="s">
        <v>7</v>
      </c>
      <c r="M61" s="2" t="s">
        <v>220</v>
      </c>
      <c r="N61" s="2" t="s">
        <v>221</v>
      </c>
      <c r="O61" s="3">
        <v>2484.02</v>
      </c>
      <c r="P61" s="3">
        <v>2484.02</v>
      </c>
      <c r="Q61" s="3">
        <f t="shared" si="0"/>
        <v>0</v>
      </c>
    </row>
    <row r="62" spans="1:17" ht="76.5">
      <c r="A62" t="s">
        <v>7</v>
      </c>
      <c r="G62" s="5"/>
      <c r="H62" s="11">
        <f t="shared" si="1"/>
        <v>0</v>
      </c>
      <c r="I62" s="58"/>
      <c r="J62" t="s">
        <v>7</v>
      </c>
      <c r="K62" t="s">
        <v>7</v>
      </c>
      <c r="L62" t="s">
        <v>7</v>
      </c>
      <c r="M62" s="2" t="s">
        <v>222</v>
      </c>
      <c r="N62" s="2" t="s">
        <v>223</v>
      </c>
      <c r="O62" s="3">
        <v>912</v>
      </c>
      <c r="P62" s="3">
        <v>912</v>
      </c>
      <c r="Q62" s="3">
        <f t="shared" si="0"/>
        <v>0</v>
      </c>
    </row>
    <row r="63" spans="1:17" ht="25.5" customHeight="1">
      <c r="A63" t="s">
        <v>7</v>
      </c>
      <c r="B63" t="s">
        <v>7</v>
      </c>
      <c r="C63" s="70" t="s">
        <v>65</v>
      </c>
      <c r="D63" s="63"/>
      <c r="E63" s="63"/>
      <c r="F63" s="1">
        <v>0.05</v>
      </c>
      <c r="G63" s="10">
        <f>G64</f>
        <v>0.05</v>
      </c>
      <c r="H63" s="11">
        <f t="shared" si="1"/>
        <v>0</v>
      </c>
      <c r="I63" s="58"/>
      <c r="J63" t="s">
        <v>7</v>
      </c>
      <c r="K63" t="s">
        <v>7</v>
      </c>
      <c r="L63" t="s">
        <v>7</v>
      </c>
      <c r="M63" s="2" t="s">
        <v>224</v>
      </c>
      <c r="N63" s="2" t="s">
        <v>225</v>
      </c>
      <c r="O63" s="3">
        <v>929.64</v>
      </c>
      <c r="P63" s="3">
        <v>929.64</v>
      </c>
      <c r="Q63" s="3">
        <f t="shared" si="0"/>
        <v>0</v>
      </c>
    </row>
    <row r="64" spans="1:17" ht="51">
      <c r="A64" t="s">
        <v>7</v>
      </c>
      <c r="B64" t="s">
        <v>7</v>
      </c>
      <c r="C64" t="s">
        <v>7</v>
      </c>
      <c r="D64" s="2" t="s">
        <v>66</v>
      </c>
      <c r="E64" s="2" t="s">
        <v>67</v>
      </c>
      <c r="F64" s="3">
        <v>0.05</v>
      </c>
      <c r="G64" s="4">
        <v>0.05</v>
      </c>
      <c r="H64" s="11">
        <f t="shared" si="1"/>
        <v>0</v>
      </c>
      <c r="I64" s="58"/>
      <c r="J64" t="s">
        <v>7</v>
      </c>
      <c r="K64" t="s">
        <v>7</v>
      </c>
      <c r="L64" t="s">
        <v>7</v>
      </c>
      <c r="M64" s="2" t="s">
        <v>226</v>
      </c>
      <c r="N64" s="2" t="s">
        <v>227</v>
      </c>
      <c r="O64" s="3">
        <v>44160.45</v>
      </c>
      <c r="P64" s="3">
        <v>44160.45</v>
      </c>
      <c r="Q64" s="3">
        <f t="shared" si="0"/>
        <v>0</v>
      </c>
    </row>
    <row r="65" spans="1:17" ht="14.25">
      <c r="A65" t="s">
        <v>7</v>
      </c>
      <c r="G65" s="5"/>
      <c r="H65" s="11">
        <f t="shared" si="1"/>
        <v>0</v>
      </c>
      <c r="I65" s="58"/>
      <c r="J65" t="s">
        <v>7</v>
      </c>
      <c r="Q65" s="3">
        <f t="shared" si="0"/>
        <v>0</v>
      </c>
    </row>
    <row r="66" spans="1:17" ht="25.5" customHeight="1">
      <c r="A66" t="s">
        <v>7</v>
      </c>
      <c r="B66" s="70" t="s">
        <v>68</v>
      </c>
      <c r="C66" s="63"/>
      <c r="D66" s="63"/>
      <c r="E66" s="63"/>
      <c r="F66" s="1">
        <v>14717.01</v>
      </c>
      <c r="G66" s="10">
        <f>G68+G77</f>
        <v>14717.009999999998</v>
      </c>
      <c r="H66" s="11">
        <f t="shared" si="1"/>
        <v>0</v>
      </c>
      <c r="I66" s="58"/>
      <c r="J66" t="s">
        <v>7</v>
      </c>
      <c r="K66" s="92" t="s">
        <v>228</v>
      </c>
      <c r="L66" s="63"/>
      <c r="M66" s="63"/>
      <c r="N66" s="63"/>
      <c r="O66" s="47">
        <v>41668.34</v>
      </c>
      <c r="P66" s="47">
        <f>P68+P72</f>
        <v>41668.34</v>
      </c>
      <c r="Q66" s="48">
        <f t="shared" si="0"/>
        <v>0</v>
      </c>
    </row>
    <row r="67" spans="1:17" ht="14.25">
      <c r="A67" t="s">
        <v>7</v>
      </c>
      <c r="G67" s="5"/>
      <c r="H67" s="11">
        <f t="shared" si="1"/>
        <v>0</v>
      </c>
      <c r="I67" s="58"/>
      <c r="J67" t="s">
        <v>7</v>
      </c>
      <c r="Q67" s="3">
        <f t="shared" si="0"/>
        <v>0</v>
      </c>
    </row>
    <row r="68" spans="1:17" ht="25.5" customHeight="1">
      <c r="A68" t="s">
        <v>7</v>
      </c>
      <c r="B68" t="s">
        <v>7</v>
      </c>
      <c r="C68" s="70" t="s">
        <v>69</v>
      </c>
      <c r="D68" s="63"/>
      <c r="E68" s="63"/>
      <c r="F68" s="1">
        <v>12418.76</v>
      </c>
      <c r="G68" s="10">
        <f>G69+G70+G71+G72+G73+G74+G75</f>
        <v>12418.759999999998</v>
      </c>
      <c r="H68" s="11">
        <f t="shared" si="1"/>
        <v>0</v>
      </c>
      <c r="I68" s="58"/>
      <c r="J68" t="s">
        <v>7</v>
      </c>
      <c r="K68" t="s">
        <v>7</v>
      </c>
      <c r="L68" s="92" t="s">
        <v>229</v>
      </c>
      <c r="M68" s="63"/>
      <c r="N68" s="63"/>
      <c r="O68" s="47">
        <v>6440.7</v>
      </c>
      <c r="P68" s="47">
        <f>P69+P70</f>
        <v>6440.700000000001</v>
      </c>
      <c r="Q68" s="3">
        <f t="shared" si="0"/>
        <v>0</v>
      </c>
    </row>
    <row r="69" spans="1:17" ht="51">
      <c r="A69" t="s">
        <v>7</v>
      </c>
      <c r="B69" t="s">
        <v>7</v>
      </c>
      <c r="C69" t="s">
        <v>7</v>
      </c>
      <c r="D69" s="2" t="s">
        <v>70</v>
      </c>
      <c r="E69" s="2" t="s">
        <v>71</v>
      </c>
      <c r="F69" s="3">
        <v>11716.99</v>
      </c>
      <c r="G69" s="4">
        <v>11716.99</v>
      </c>
      <c r="H69" s="11">
        <f aca="true" t="shared" si="2" ref="H69:H100">F69-G69</f>
        <v>0</v>
      </c>
      <c r="I69" s="58"/>
      <c r="J69" t="s">
        <v>7</v>
      </c>
      <c r="K69" t="s">
        <v>7</v>
      </c>
      <c r="L69" t="s">
        <v>7</v>
      </c>
      <c r="M69" s="2" t="s">
        <v>230</v>
      </c>
      <c r="N69" s="2" t="s">
        <v>231</v>
      </c>
      <c r="O69" s="3">
        <v>5189.01</v>
      </c>
      <c r="P69" s="3">
        <v>5189.01</v>
      </c>
      <c r="Q69" s="3">
        <f t="shared" si="0"/>
        <v>0</v>
      </c>
    </row>
    <row r="70" spans="1:17" ht="127.5">
      <c r="A70" t="s">
        <v>7</v>
      </c>
      <c r="B70" t="s">
        <v>7</v>
      </c>
      <c r="C70" t="s">
        <v>7</v>
      </c>
      <c r="D70" s="2" t="s">
        <v>72</v>
      </c>
      <c r="E70" s="2" t="s">
        <v>73</v>
      </c>
      <c r="F70" s="3">
        <v>231</v>
      </c>
      <c r="G70" s="4">
        <v>231</v>
      </c>
      <c r="H70" s="11">
        <f t="shared" si="2"/>
        <v>0</v>
      </c>
      <c r="I70" s="58"/>
      <c r="J70" t="s">
        <v>7</v>
      </c>
      <c r="K70" t="s">
        <v>7</v>
      </c>
      <c r="L70" t="s">
        <v>7</v>
      </c>
      <c r="M70" s="2" t="s">
        <v>232</v>
      </c>
      <c r="N70" s="2" t="s">
        <v>233</v>
      </c>
      <c r="O70" s="3">
        <v>1251.69</v>
      </c>
      <c r="P70" s="3">
        <v>1251.69</v>
      </c>
      <c r="Q70" s="3">
        <f t="shared" si="0"/>
        <v>0</v>
      </c>
    </row>
    <row r="71" spans="1:17" ht="38.25">
      <c r="A71" t="s">
        <v>7</v>
      </c>
      <c r="B71" t="s">
        <v>7</v>
      </c>
      <c r="C71" t="s">
        <v>7</v>
      </c>
      <c r="D71" s="2" t="s">
        <v>74</v>
      </c>
      <c r="E71" s="2" t="s">
        <v>75</v>
      </c>
      <c r="F71" s="3">
        <v>17.64</v>
      </c>
      <c r="G71" s="4">
        <v>17.64</v>
      </c>
      <c r="H71" s="11">
        <f t="shared" si="2"/>
        <v>0</v>
      </c>
      <c r="I71" s="58"/>
      <c r="J71" t="s">
        <v>7</v>
      </c>
      <c r="Q71" s="3">
        <f t="shared" si="0"/>
        <v>0</v>
      </c>
    </row>
    <row r="72" spans="1:17" ht="38.25">
      <c r="A72" t="s">
        <v>7</v>
      </c>
      <c r="B72" t="s">
        <v>7</v>
      </c>
      <c r="C72" t="s">
        <v>7</v>
      </c>
      <c r="D72" s="2" t="s">
        <v>76</v>
      </c>
      <c r="E72" s="2" t="s">
        <v>77</v>
      </c>
      <c r="F72" s="3">
        <v>314.88</v>
      </c>
      <c r="G72" s="4">
        <v>314.88</v>
      </c>
      <c r="H72" s="11">
        <f t="shared" si="2"/>
        <v>0</v>
      </c>
      <c r="I72" s="58"/>
      <c r="J72" t="s">
        <v>7</v>
      </c>
      <c r="K72" t="s">
        <v>7</v>
      </c>
      <c r="L72" s="92" t="s">
        <v>234</v>
      </c>
      <c r="M72" s="63"/>
      <c r="N72" s="63"/>
      <c r="O72" s="47">
        <v>35227.64</v>
      </c>
      <c r="P72" s="47">
        <f>P73</f>
        <v>35227.64</v>
      </c>
      <c r="Q72" s="3">
        <f t="shared" si="0"/>
        <v>0</v>
      </c>
    </row>
    <row r="73" spans="1:17" ht="63.75">
      <c r="A73" t="s">
        <v>7</v>
      </c>
      <c r="B73" t="s">
        <v>7</v>
      </c>
      <c r="C73" t="s">
        <v>7</v>
      </c>
      <c r="D73" s="2" t="s">
        <v>78</v>
      </c>
      <c r="E73" s="2" t="s">
        <v>79</v>
      </c>
      <c r="F73" s="3">
        <v>112.51</v>
      </c>
      <c r="G73" s="4">
        <v>112.51</v>
      </c>
      <c r="H73" s="11">
        <f t="shared" si="2"/>
        <v>0</v>
      </c>
      <c r="I73" s="58"/>
      <c r="J73" t="s">
        <v>7</v>
      </c>
      <c r="K73" t="s">
        <v>7</v>
      </c>
      <c r="L73" t="s">
        <v>7</v>
      </c>
      <c r="M73" s="2" t="s">
        <v>235</v>
      </c>
      <c r="N73" s="2" t="s">
        <v>236</v>
      </c>
      <c r="O73" s="3">
        <v>35227.64</v>
      </c>
      <c r="P73" s="3">
        <v>35227.64</v>
      </c>
      <c r="Q73" s="3">
        <f t="shared" si="0"/>
        <v>0</v>
      </c>
    </row>
    <row r="74" spans="1:17" ht="25.5">
      <c r="A74" t="s">
        <v>7</v>
      </c>
      <c r="B74" t="s">
        <v>7</v>
      </c>
      <c r="C74" t="s">
        <v>7</v>
      </c>
      <c r="D74" s="2" t="s">
        <v>80</v>
      </c>
      <c r="E74" s="2" t="s">
        <v>81</v>
      </c>
      <c r="F74" s="3">
        <v>25.01</v>
      </c>
      <c r="G74" s="4">
        <v>25.01</v>
      </c>
      <c r="H74" s="11">
        <f t="shared" si="2"/>
        <v>0</v>
      </c>
      <c r="I74" s="58"/>
      <c r="J74" t="s">
        <v>7</v>
      </c>
      <c r="Q74" s="3">
        <f t="shared" si="0"/>
        <v>0</v>
      </c>
    </row>
    <row r="75" spans="1:17" ht="38.25">
      <c r="A75" t="s">
        <v>7</v>
      </c>
      <c r="B75" t="s">
        <v>7</v>
      </c>
      <c r="C75" t="s">
        <v>7</v>
      </c>
      <c r="D75" s="2" t="s">
        <v>82</v>
      </c>
      <c r="E75" s="2" t="s">
        <v>83</v>
      </c>
      <c r="F75" s="3">
        <v>0.73</v>
      </c>
      <c r="G75" s="4">
        <v>0.73</v>
      </c>
      <c r="H75" s="11">
        <f t="shared" si="2"/>
        <v>0</v>
      </c>
      <c r="I75" s="58"/>
      <c r="J75" t="s">
        <v>7</v>
      </c>
      <c r="K75" s="92" t="s">
        <v>237</v>
      </c>
      <c r="L75" s="63"/>
      <c r="M75" s="63"/>
      <c r="N75" s="63"/>
      <c r="O75" s="47">
        <v>4955.48</v>
      </c>
      <c r="P75" s="47">
        <f>P77</f>
        <v>4955.48</v>
      </c>
      <c r="Q75" s="3">
        <f t="shared" si="0"/>
        <v>0</v>
      </c>
    </row>
    <row r="76" spans="1:17" ht="14.25">
      <c r="A76" t="s">
        <v>7</v>
      </c>
      <c r="G76" s="5"/>
      <c r="H76" s="11">
        <f t="shared" si="2"/>
        <v>0</v>
      </c>
      <c r="I76" s="58"/>
      <c r="J76" t="s">
        <v>7</v>
      </c>
      <c r="Q76" s="3">
        <f t="shared" si="0"/>
        <v>0</v>
      </c>
    </row>
    <row r="77" spans="1:17" ht="25.5" customHeight="1">
      <c r="A77" t="s">
        <v>7</v>
      </c>
      <c r="B77" t="s">
        <v>7</v>
      </c>
      <c r="C77" s="70" t="s">
        <v>84</v>
      </c>
      <c r="D77" s="63"/>
      <c r="E77" s="63"/>
      <c r="F77" s="1">
        <v>2298.25</v>
      </c>
      <c r="G77" s="10">
        <v>2298.25</v>
      </c>
      <c r="H77" s="11">
        <f t="shared" si="2"/>
        <v>0</v>
      </c>
      <c r="I77" s="58"/>
      <c r="J77" t="s">
        <v>7</v>
      </c>
      <c r="K77" t="s">
        <v>7</v>
      </c>
      <c r="L77" s="92" t="s">
        <v>238</v>
      </c>
      <c r="M77" s="63"/>
      <c r="N77" s="63"/>
      <c r="O77" s="47">
        <v>4955.48</v>
      </c>
      <c r="P77" s="47">
        <f>P78</f>
        <v>4955.48</v>
      </c>
      <c r="Q77" s="3">
        <f t="shared" si="0"/>
        <v>0</v>
      </c>
    </row>
    <row r="78" spans="1:17" ht="165.75">
      <c r="A78" t="s">
        <v>7</v>
      </c>
      <c r="B78" t="s">
        <v>7</v>
      </c>
      <c r="C78" t="s">
        <v>7</v>
      </c>
      <c r="D78" s="2" t="s">
        <v>85</v>
      </c>
      <c r="E78" s="2" t="s">
        <v>86</v>
      </c>
      <c r="F78" s="3">
        <v>2298.25</v>
      </c>
      <c r="G78" s="4">
        <v>2298.25</v>
      </c>
      <c r="H78" s="11">
        <f t="shared" si="2"/>
        <v>0</v>
      </c>
      <c r="I78" s="58"/>
      <c r="J78" t="s">
        <v>7</v>
      </c>
      <c r="K78" t="s">
        <v>7</v>
      </c>
      <c r="L78" t="s">
        <v>7</v>
      </c>
      <c r="M78" s="2" t="s">
        <v>239</v>
      </c>
      <c r="N78" s="2" t="s">
        <v>240</v>
      </c>
      <c r="O78" s="3">
        <v>4955.48</v>
      </c>
      <c r="P78" s="3">
        <v>4955.48</v>
      </c>
      <c r="Q78" s="3">
        <f t="shared" si="0"/>
        <v>0</v>
      </c>
    </row>
    <row r="79" spans="1:17" ht="14.25">
      <c r="A79" t="s">
        <v>7</v>
      </c>
      <c r="G79" s="34"/>
      <c r="H79" s="17">
        <f t="shared" si="2"/>
        <v>0</v>
      </c>
      <c r="I79" s="58"/>
      <c r="J79" t="s">
        <v>7</v>
      </c>
      <c r="Q79" s="3">
        <f t="shared" si="0"/>
        <v>0</v>
      </c>
    </row>
    <row r="80" spans="1:17" s="27" customFormat="1" ht="25.5" customHeight="1">
      <c r="A80" s="75" t="s">
        <v>87</v>
      </c>
      <c r="B80" s="76"/>
      <c r="C80" s="76"/>
      <c r="D80" s="76"/>
      <c r="E80" s="76"/>
      <c r="F80" s="31">
        <v>141262.81</v>
      </c>
      <c r="G80" s="31">
        <f>G82+G91</f>
        <v>141262.81</v>
      </c>
      <c r="H80" s="32">
        <f t="shared" si="2"/>
        <v>0</v>
      </c>
      <c r="I80" s="58"/>
      <c r="J80" t="s">
        <v>7</v>
      </c>
      <c r="K80" s="92" t="s">
        <v>241</v>
      </c>
      <c r="L80" s="63"/>
      <c r="M80" s="63"/>
      <c r="N80" s="63"/>
      <c r="O80" s="47">
        <v>5014.91</v>
      </c>
      <c r="P80" s="47">
        <f>P82+P87</f>
        <v>5014.91</v>
      </c>
      <c r="Q80" s="3">
        <f t="shared" si="0"/>
        <v>0</v>
      </c>
    </row>
    <row r="81" spans="1:17" ht="14.25">
      <c r="A81" t="s">
        <v>7</v>
      </c>
      <c r="G81" s="35"/>
      <c r="H81" s="14">
        <f t="shared" si="2"/>
        <v>0</v>
      </c>
      <c r="I81" s="58"/>
      <c r="J81" t="s">
        <v>7</v>
      </c>
      <c r="Q81" s="3">
        <f t="shared" si="0"/>
        <v>0</v>
      </c>
    </row>
    <row r="82" spans="1:17" ht="25.5" customHeight="1">
      <c r="A82" t="s">
        <v>7</v>
      </c>
      <c r="B82" s="70" t="s">
        <v>88</v>
      </c>
      <c r="C82" s="63"/>
      <c r="D82" s="63"/>
      <c r="E82" s="63"/>
      <c r="F82" s="1">
        <v>137762.81</v>
      </c>
      <c r="G82" s="10">
        <f>G84</f>
        <v>137762.81</v>
      </c>
      <c r="H82" s="11">
        <f t="shared" si="2"/>
        <v>0</v>
      </c>
      <c r="I82" s="58"/>
      <c r="J82" t="s">
        <v>7</v>
      </c>
      <c r="K82" t="s">
        <v>7</v>
      </c>
      <c r="L82" s="92" t="s">
        <v>242</v>
      </c>
      <c r="M82" s="63"/>
      <c r="N82" s="63"/>
      <c r="O82" s="47">
        <v>4161.91</v>
      </c>
      <c r="P82" s="47">
        <f>P83+P84+P85</f>
        <v>4161.91</v>
      </c>
      <c r="Q82" s="3">
        <f t="shared" si="0"/>
        <v>0</v>
      </c>
    </row>
    <row r="83" spans="1:17" ht="63.75">
      <c r="A83" t="s">
        <v>7</v>
      </c>
      <c r="G83" s="5"/>
      <c r="H83" s="11">
        <f t="shared" si="2"/>
        <v>0</v>
      </c>
      <c r="I83" s="58"/>
      <c r="J83" t="s">
        <v>7</v>
      </c>
      <c r="K83" t="s">
        <v>7</v>
      </c>
      <c r="L83" t="s">
        <v>7</v>
      </c>
      <c r="M83" s="2" t="s">
        <v>243</v>
      </c>
      <c r="N83" s="2" t="s">
        <v>244</v>
      </c>
      <c r="O83" s="3">
        <v>1619.75</v>
      </c>
      <c r="P83" s="3">
        <v>1619.75</v>
      </c>
      <c r="Q83" s="3">
        <f aca="true" t="shared" si="3" ref="Q83:Q146">O83-P83</f>
        <v>0</v>
      </c>
    </row>
    <row r="84" spans="1:17" ht="25.5" customHeight="1">
      <c r="A84" t="s">
        <v>7</v>
      </c>
      <c r="B84" t="s">
        <v>7</v>
      </c>
      <c r="C84" s="70" t="s">
        <v>89</v>
      </c>
      <c r="D84" s="63"/>
      <c r="E84" s="63"/>
      <c r="F84" s="1">
        <v>137762.81</v>
      </c>
      <c r="G84" s="10">
        <f>G85+G86+G87</f>
        <v>137762.81</v>
      </c>
      <c r="H84" s="11">
        <f t="shared" si="2"/>
        <v>0</v>
      </c>
      <c r="I84" s="58"/>
      <c r="J84" t="s">
        <v>7</v>
      </c>
      <c r="K84" t="s">
        <v>7</v>
      </c>
      <c r="L84" t="s">
        <v>7</v>
      </c>
      <c r="M84" s="2" t="s">
        <v>245</v>
      </c>
      <c r="N84" s="2" t="s">
        <v>246</v>
      </c>
      <c r="O84" s="3">
        <v>1040.66</v>
      </c>
      <c r="P84" s="3">
        <v>1040.66</v>
      </c>
      <c r="Q84" s="3">
        <f t="shared" si="3"/>
        <v>0</v>
      </c>
    </row>
    <row r="85" spans="1:17" ht="63.75">
      <c r="A85" t="s">
        <v>7</v>
      </c>
      <c r="B85" t="s">
        <v>7</v>
      </c>
      <c r="C85" t="s">
        <v>7</v>
      </c>
      <c r="D85" s="2" t="s">
        <v>90</v>
      </c>
      <c r="E85" s="2" t="s">
        <v>91</v>
      </c>
      <c r="F85" s="3">
        <v>30799</v>
      </c>
      <c r="G85" s="4">
        <v>30799</v>
      </c>
      <c r="H85" s="11">
        <f t="shared" si="2"/>
        <v>0</v>
      </c>
      <c r="I85" s="58"/>
      <c r="J85" t="s">
        <v>7</v>
      </c>
      <c r="K85" t="s">
        <v>7</v>
      </c>
      <c r="L85" t="s">
        <v>7</v>
      </c>
      <c r="M85" s="2" t="s">
        <v>247</v>
      </c>
      <c r="N85" s="2" t="s">
        <v>248</v>
      </c>
      <c r="O85" s="3">
        <v>1501.5</v>
      </c>
      <c r="P85" s="3">
        <v>1501.5</v>
      </c>
      <c r="Q85" s="3">
        <f t="shared" si="3"/>
        <v>0</v>
      </c>
    </row>
    <row r="86" spans="1:17" ht="25.5">
      <c r="A86" t="s">
        <v>7</v>
      </c>
      <c r="B86" t="s">
        <v>7</v>
      </c>
      <c r="C86" t="s">
        <v>7</v>
      </c>
      <c r="D86" s="2" t="s">
        <v>92</v>
      </c>
      <c r="E86" s="2" t="s">
        <v>93</v>
      </c>
      <c r="F86" s="3">
        <v>25000</v>
      </c>
      <c r="G86" s="4">
        <v>25000</v>
      </c>
      <c r="H86" s="11">
        <f t="shared" si="2"/>
        <v>0</v>
      </c>
      <c r="I86" s="58"/>
      <c r="J86" t="s">
        <v>7</v>
      </c>
      <c r="Q86" s="3">
        <f t="shared" si="3"/>
        <v>0</v>
      </c>
    </row>
    <row r="87" spans="1:17" ht="25.5">
      <c r="A87" t="s">
        <v>7</v>
      </c>
      <c r="B87" t="s">
        <v>7</v>
      </c>
      <c r="C87" t="s">
        <v>7</v>
      </c>
      <c r="D87" s="2" t="s">
        <v>94</v>
      </c>
      <c r="E87" s="2" t="s">
        <v>95</v>
      </c>
      <c r="F87" s="3">
        <v>81963.81</v>
      </c>
      <c r="G87" s="4">
        <v>81963.81</v>
      </c>
      <c r="H87" s="11">
        <f t="shared" si="2"/>
        <v>0</v>
      </c>
      <c r="I87" s="58"/>
      <c r="J87" t="s">
        <v>7</v>
      </c>
      <c r="K87" t="s">
        <v>7</v>
      </c>
      <c r="L87" s="92" t="s">
        <v>249</v>
      </c>
      <c r="M87" s="63"/>
      <c r="N87" s="63"/>
      <c r="O87" s="47">
        <v>853</v>
      </c>
      <c r="P87" s="47">
        <v>853</v>
      </c>
      <c r="Q87" s="3">
        <f t="shared" si="3"/>
        <v>0</v>
      </c>
    </row>
    <row r="88" spans="1:17" ht="51">
      <c r="A88" t="s">
        <v>7</v>
      </c>
      <c r="G88" s="5"/>
      <c r="H88" s="11">
        <f t="shared" si="2"/>
        <v>0</v>
      </c>
      <c r="I88" s="58"/>
      <c r="J88" t="s">
        <v>7</v>
      </c>
      <c r="K88" t="s">
        <v>7</v>
      </c>
      <c r="L88" t="s">
        <v>7</v>
      </c>
      <c r="M88" s="2" t="s">
        <v>250</v>
      </c>
      <c r="N88" s="2" t="s">
        <v>251</v>
      </c>
      <c r="O88" s="3">
        <v>853</v>
      </c>
      <c r="P88" s="3">
        <v>853</v>
      </c>
      <c r="Q88" s="3">
        <f t="shared" si="3"/>
        <v>0</v>
      </c>
    </row>
    <row r="89" spans="1:17" ht="25.5" customHeight="1">
      <c r="A89" t="s">
        <v>7</v>
      </c>
      <c r="B89" s="70" t="s">
        <v>96</v>
      </c>
      <c r="C89" s="63"/>
      <c r="D89" s="63"/>
      <c r="E89" s="63"/>
      <c r="F89" s="1">
        <v>3500</v>
      </c>
      <c r="G89" s="10">
        <f>G91</f>
        <v>3500</v>
      </c>
      <c r="H89" s="11">
        <f t="shared" si="2"/>
        <v>0</v>
      </c>
      <c r="I89" s="58"/>
      <c r="J89" t="s">
        <v>7</v>
      </c>
      <c r="Q89" s="49">
        <f t="shared" si="3"/>
        <v>0</v>
      </c>
    </row>
    <row r="90" spans="1:17" ht="14.25">
      <c r="A90" t="s">
        <v>7</v>
      </c>
      <c r="G90" s="5"/>
      <c r="H90" s="11">
        <f t="shared" si="2"/>
        <v>0</v>
      </c>
      <c r="I90" s="58"/>
      <c r="J90" s="93" t="s">
        <v>252</v>
      </c>
      <c r="K90" s="94"/>
      <c r="L90" s="94"/>
      <c r="M90" s="94"/>
      <c r="N90" s="94"/>
      <c r="O90" s="50">
        <v>201003.29</v>
      </c>
      <c r="P90" s="50">
        <f>P92+P101</f>
        <v>197503.28999999998</v>
      </c>
      <c r="Q90" s="51">
        <f t="shared" si="3"/>
        <v>3500.000000000029</v>
      </c>
    </row>
    <row r="91" spans="1:17" ht="25.5" customHeight="1">
      <c r="A91" t="s">
        <v>7</v>
      </c>
      <c r="B91" t="s">
        <v>7</v>
      </c>
      <c r="C91" s="70" t="s">
        <v>97</v>
      </c>
      <c r="D91" s="63"/>
      <c r="E91" s="63"/>
      <c r="F91" s="1">
        <v>3500</v>
      </c>
      <c r="G91" s="10">
        <f>G92</f>
        <v>3500</v>
      </c>
      <c r="H91" s="11">
        <f t="shared" si="2"/>
        <v>0</v>
      </c>
      <c r="I91" s="58"/>
      <c r="J91" t="s">
        <v>7</v>
      </c>
      <c r="Q91" s="46">
        <f t="shared" si="3"/>
        <v>0</v>
      </c>
    </row>
    <row r="92" spans="1:17" ht="14.25">
      <c r="A92" t="s">
        <v>7</v>
      </c>
      <c r="B92" t="s">
        <v>7</v>
      </c>
      <c r="C92" t="s">
        <v>7</v>
      </c>
      <c r="D92" s="2" t="s">
        <v>98</v>
      </c>
      <c r="E92" s="2" t="s">
        <v>99</v>
      </c>
      <c r="F92" s="3">
        <v>3500</v>
      </c>
      <c r="G92" s="4">
        <v>3500</v>
      </c>
      <c r="H92" s="11">
        <f t="shared" si="2"/>
        <v>0</v>
      </c>
      <c r="I92" s="58"/>
      <c r="J92" t="s">
        <v>7</v>
      </c>
      <c r="K92" s="92" t="s">
        <v>253</v>
      </c>
      <c r="L92" s="63"/>
      <c r="M92" s="63"/>
      <c r="N92" s="63"/>
      <c r="O92" s="47">
        <v>127165.68</v>
      </c>
      <c r="P92" s="47">
        <f>P94+P98</f>
        <v>127165.68</v>
      </c>
      <c r="Q92" s="3">
        <f t="shared" si="3"/>
        <v>0</v>
      </c>
    </row>
    <row r="93" spans="1:17" ht="14.25">
      <c r="A93" t="s">
        <v>7</v>
      </c>
      <c r="G93" s="34"/>
      <c r="H93" s="17">
        <f t="shared" si="2"/>
        <v>0</v>
      </c>
      <c r="I93" s="58"/>
      <c r="J93" t="s">
        <v>7</v>
      </c>
      <c r="Q93" s="3">
        <f t="shared" si="3"/>
        <v>0</v>
      </c>
    </row>
    <row r="94" spans="1:17" ht="25.5" customHeight="1">
      <c r="A94" s="77" t="s">
        <v>100</v>
      </c>
      <c r="B94" s="78"/>
      <c r="C94" s="78"/>
      <c r="D94" s="78"/>
      <c r="E94" s="78"/>
      <c r="F94" s="28">
        <v>79518.15</v>
      </c>
      <c r="G94" s="30">
        <f>G96+G113</f>
        <v>83018.15</v>
      </c>
      <c r="H94" s="29">
        <f t="shared" si="2"/>
        <v>-3500</v>
      </c>
      <c r="I94" s="58"/>
      <c r="J94" t="s">
        <v>7</v>
      </c>
      <c r="K94" t="s">
        <v>7</v>
      </c>
      <c r="L94" s="92" t="s">
        <v>254</v>
      </c>
      <c r="M94" s="63"/>
      <c r="N94" s="63"/>
      <c r="O94" s="47">
        <v>112540.9</v>
      </c>
      <c r="P94" s="47">
        <f>P95+P96</f>
        <v>112540.9</v>
      </c>
      <c r="Q94" s="3">
        <f t="shared" si="3"/>
        <v>0</v>
      </c>
    </row>
    <row r="95" spans="1:17" ht="38.25">
      <c r="A95" t="s">
        <v>7</v>
      </c>
      <c r="G95" s="35"/>
      <c r="H95" s="14">
        <f t="shared" si="2"/>
        <v>0</v>
      </c>
      <c r="I95" s="58"/>
      <c r="J95" t="s">
        <v>7</v>
      </c>
      <c r="K95" t="s">
        <v>7</v>
      </c>
      <c r="L95" t="s">
        <v>7</v>
      </c>
      <c r="M95" s="2" t="s">
        <v>255</v>
      </c>
      <c r="N95" s="2" t="s">
        <v>256</v>
      </c>
      <c r="O95" s="3">
        <v>93245.72</v>
      </c>
      <c r="P95" s="3">
        <v>93245.72</v>
      </c>
      <c r="Q95" s="3">
        <f t="shared" si="3"/>
        <v>0</v>
      </c>
    </row>
    <row r="96" spans="1:17" ht="25.5" customHeight="1">
      <c r="A96" t="s">
        <v>7</v>
      </c>
      <c r="B96" s="70" t="s">
        <v>101</v>
      </c>
      <c r="C96" s="63"/>
      <c r="D96" s="63"/>
      <c r="E96" s="63"/>
      <c r="F96" s="1">
        <v>77401.5</v>
      </c>
      <c r="G96" s="24">
        <f>G98+G101+G106+G109</f>
        <v>80901.5</v>
      </c>
      <c r="H96" s="9">
        <f t="shared" si="2"/>
        <v>-3500</v>
      </c>
      <c r="I96" s="58"/>
      <c r="J96" t="s">
        <v>7</v>
      </c>
      <c r="K96" t="s">
        <v>7</v>
      </c>
      <c r="L96" t="s">
        <v>7</v>
      </c>
      <c r="M96" s="2" t="s">
        <v>257</v>
      </c>
      <c r="N96" s="2" t="s">
        <v>258</v>
      </c>
      <c r="O96" s="3">
        <v>19295.18</v>
      </c>
      <c r="P96" s="3">
        <v>19295.18</v>
      </c>
      <c r="Q96" s="3">
        <f t="shared" si="3"/>
        <v>0</v>
      </c>
    </row>
    <row r="97" spans="1:17" ht="14.25">
      <c r="A97" t="s">
        <v>7</v>
      </c>
      <c r="G97" s="5"/>
      <c r="H97" s="11">
        <f t="shared" si="2"/>
        <v>0</v>
      </c>
      <c r="I97" s="58"/>
      <c r="J97" t="s">
        <v>7</v>
      </c>
      <c r="Q97" s="3">
        <f t="shared" si="3"/>
        <v>0</v>
      </c>
    </row>
    <row r="98" spans="1:17" ht="25.5" customHeight="1">
      <c r="A98" t="s">
        <v>7</v>
      </c>
      <c r="B98" t="s">
        <v>7</v>
      </c>
      <c r="C98" s="70" t="s">
        <v>102</v>
      </c>
      <c r="D98" s="63"/>
      <c r="E98" s="63"/>
      <c r="F98" s="1">
        <v>26843.66</v>
      </c>
      <c r="G98" s="10">
        <f>G99</f>
        <v>26843.66</v>
      </c>
      <c r="H98" s="11">
        <f t="shared" si="2"/>
        <v>0</v>
      </c>
      <c r="I98" s="58"/>
      <c r="J98" t="s">
        <v>7</v>
      </c>
      <c r="K98" t="s">
        <v>7</v>
      </c>
      <c r="L98" s="92" t="s">
        <v>259</v>
      </c>
      <c r="M98" s="63"/>
      <c r="N98" s="63"/>
      <c r="O98" s="47">
        <v>14624.78</v>
      </c>
      <c r="P98" s="47">
        <f>P99</f>
        <v>14624.78</v>
      </c>
      <c r="Q98" s="3">
        <f t="shared" si="3"/>
        <v>0</v>
      </c>
    </row>
    <row r="99" spans="1:17" ht="89.25">
      <c r="A99" t="s">
        <v>7</v>
      </c>
      <c r="B99" t="s">
        <v>7</v>
      </c>
      <c r="C99" t="s">
        <v>7</v>
      </c>
      <c r="D99" s="2" t="s">
        <v>103</v>
      </c>
      <c r="E99" s="2" t="s">
        <v>104</v>
      </c>
      <c r="F99" s="3">
        <v>26843.66</v>
      </c>
      <c r="G99" s="4">
        <v>26843.66</v>
      </c>
      <c r="H99" s="11">
        <f t="shared" si="2"/>
        <v>0</v>
      </c>
      <c r="I99" s="58"/>
      <c r="J99" t="s">
        <v>7</v>
      </c>
      <c r="K99" t="s">
        <v>7</v>
      </c>
      <c r="L99" t="s">
        <v>7</v>
      </c>
      <c r="M99" s="2" t="s">
        <v>260</v>
      </c>
      <c r="N99" s="2" t="s">
        <v>261</v>
      </c>
      <c r="O99" s="3">
        <v>14624.78</v>
      </c>
      <c r="P99" s="3">
        <v>14624.78</v>
      </c>
      <c r="Q99" s="3">
        <f t="shared" si="3"/>
        <v>0</v>
      </c>
    </row>
    <row r="100" spans="1:17" ht="14.25">
      <c r="A100" t="s">
        <v>7</v>
      </c>
      <c r="G100" s="5"/>
      <c r="H100" s="11">
        <f t="shared" si="2"/>
        <v>0</v>
      </c>
      <c r="I100" s="58"/>
      <c r="J100" t="s">
        <v>7</v>
      </c>
      <c r="Q100" s="3">
        <f t="shared" si="3"/>
        <v>0</v>
      </c>
    </row>
    <row r="101" spans="1:17" ht="25.5" customHeight="1">
      <c r="A101" t="s">
        <v>7</v>
      </c>
      <c r="B101" t="s">
        <v>7</v>
      </c>
      <c r="C101" s="70" t="s">
        <v>105</v>
      </c>
      <c r="D101" s="63"/>
      <c r="E101" s="63"/>
      <c r="F101" s="1">
        <v>38813.69</v>
      </c>
      <c r="G101" s="10">
        <f>G102+G103+G104</f>
        <v>38813.69</v>
      </c>
      <c r="H101" s="11">
        <f aca="true" t="shared" si="4" ref="H101:H129">F101-G101</f>
        <v>0</v>
      </c>
      <c r="I101" s="58"/>
      <c r="J101" t="s">
        <v>7</v>
      </c>
      <c r="K101" s="92" t="s">
        <v>262</v>
      </c>
      <c r="L101" s="63"/>
      <c r="M101" s="63"/>
      <c r="N101" s="63"/>
      <c r="O101" s="47">
        <v>73837.61</v>
      </c>
      <c r="P101" s="47">
        <f>P103</f>
        <v>70337.61</v>
      </c>
      <c r="Q101" s="52">
        <f t="shared" si="3"/>
        <v>3500</v>
      </c>
    </row>
    <row r="102" spans="1:17" ht="25.5">
      <c r="A102" t="s">
        <v>7</v>
      </c>
      <c r="B102" t="s">
        <v>7</v>
      </c>
      <c r="C102" t="s">
        <v>7</v>
      </c>
      <c r="D102" s="2" t="s">
        <v>106</v>
      </c>
      <c r="E102" s="2" t="s">
        <v>107</v>
      </c>
      <c r="F102" s="3">
        <v>25999.81</v>
      </c>
      <c r="G102" s="4">
        <v>25999.81</v>
      </c>
      <c r="H102" s="11">
        <f t="shared" si="4"/>
        <v>0</v>
      </c>
      <c r="I102" s="58"/>
      <c r="J102" t="s">
        <v>7</v>
      </c>
      <c r="Q102" s="3">
        <f t="shared" si="3"/>
        <v>0</v>
      </c>
    </row>
    <row r="103" spans="1:17" ht="25.5">
      <c r="A103" t="s">
        <v>7</v>
      </c>
      <c r="B103" t="s">
        <v>7</v>
      </c>
      <c r="C103" t="s">
        <v>7</v>
      </c>
      <c r="D103" s="2" t="s">
        <v>108</v>
      </c>
      <c r="E103" s="2" t="s">
        <v>109</v>
      </c>
      <c r="F103" s="3">
        <v>12593.32</v>
      </c>
      <c r="G103" s="4">
        <v>12593.32</v>
      </c>
      <c r="H103" s="11">
        <f t="shared" si="4"/>
        <v>0</v>
      </c>
      <c r="I103" s="58"/>
      <c r="J103" t="s">
        <v>7</v>
      </c>
      <c r="K103" t="s">
        <v>7</v>
      </c>
      <c r="L103" s="92" t="s">
        <v>263</v>
      </c>
      <c r="M103" s="63"/>
      <c r="N103" s="63"/>
      <c r="O103" s="47">
        <v>73837.61</v>
      </c>
      <c r="P103" s="47">
        <f>P104</f>
        <v>70337.61</v>
      </c>
      <c r="Q103" s="52">
        <f t="shared" si="3"/>
        <v>3500</v>
      </c>
    </row>
    <row r="104" spans="1:17" ht="63.75">
      <c r="A104" t="s">
        <v>7</v>
      </c>
      <c r="B104" t="s">
        <v>7</v>
      </c>
      <c r="C104" t="s">
        <v>7</v>
      </c>
      <c r="D104" s="2" t="s">
        <v>110</v>
      </c>
      <c r="E104" s="2" t="s">
        <v>111</v>
      </c>
      <c r="F104" s="3">
        <v>220.56</v>
      </c>
      <c r="G104" s="4">
        <v>220.56</v>
      </c>
      <c r="H104" s="11">
        <f t="shared" si="4"/>
        <v>0</v>
      </c>
      <c r="I104" s="58"/>
      <c r="J104" t="s">
        <v>7</v>
      </c>
      <c r="K104" t="s">
        <v>7</v>
      </c>
      <c r="L104" t="s">
        <v>7</v>
      </c>
      <c r="M104" s="2" t="s">
        <v>264</v>
      </c>
      <c r="N104" s="2" t="s">
        <v>265</v>
      </c>
      <c r="O104" s="3">
        <v>73837.61</v>
      </c>
      <c r="P104" s="3">
        <v>70337.61</v>
      </c>
      <c r="Q104" s="52">
        <f t="shared" si="3"/>
        <v>3500</v>
      </c>
    </row>
    <row r="105" spans="1:17" ht="14.25">
      <c r="A105" t="s">
        <v>7</v>
      </c>
      <c r="G105" s="5"/>
      <c r="H105" s="11">
        <f t="shared" si="4"/>
        <v>0</v>
      </c>
      <c r="I105" s="58"/>
      <c r="J105" t="s">
        <v>7</v>
      </c>
      <c r="Q105" s="49">
        <f t="shared" si="3"/>
        <v>0</v>
      </c>
    </row>
    <row r="106" spans="1:17" ht="25.5" customHeight="1">
      <c r="A106" t="s">
        <v>7</v>
      </c>
      <c r="B106" t="s">
        <v>7</v>
      </c>
      <c r="C106" s="70" t="s">
        <v>112</v>
      </c>
      <c r="D106" s="63"/>
      <c r="E106" s="63"/>
      <c r="F106" s="1">
        <v>780</v>
      </c>
      <c r="G106" s="10">
        <f>G107</f>
        <v>780</v>
      </c>
      <c r="H106" s="11">
        <f t="shared" si="4"/>
        <v>0</v>
      </c>
      <c r="I106" s="58"/>
      <c r="J106" s="95" t="s">
        <v>266</v>
      </c>
      <c r="K106" s="96"/>
      <c r="L106" s="96"/>
      <c r="M106" s="96"/>
      <c r="N106" s="96"/>
      <c r="O106" s="53">
        <v>41352.77</v>
      </c>
      <c r="P106" s="53">
        <f>P111</f>
        <v>41352.77</v>
      </c>
      <c r="Q106" s="54">
        <f t="shared" si="3"/>
        <v>0</v>
      </c>
    </row>
    <row r="107" spans="1:17" ht="25.5">
      <c r="A107" t="s">
        <v>7</v>
      </c>
      <c r="B107" t="s">
        <v>7</v>
      </c>
      <c r="C107" t="s">
        <v>7</v>
      </c>
      <c r="D107" s="2" t="s">
        <v>113</v>
      </c>
      <c r="E107" s="2" t="s">
        <v>114</v>
      </c>
      <c r="F107" s="3">
        <v>780</v>
      </c>
      <c r="G107" s="4">
        <v>780</v>
      </c>
      <c r="H107" s="11">
        <f t="shared" si="4"/>
        <v>0</v>
      </c>
      <c r="I107" s="58"/>
      <c r="J107" t="s">
        <v>7</v>
      </c>
      <c r="Q107" s="46">
        <f t="shared" si="3"/>
        <v>0</v>
      </c>
    </row>
    <row r="108" spans="1:17" ht="14.25">
      <c r="A108" t="s">
        <v>7</v>
      </c>
      <c r="G108" s="5"/>
      <c r="H108" s="11">
        <f t="shared" si="4"/>
        <v>0</v>
      </c>
      <c r="I108" s="58"/>
      <c r="J108" t="s">
        <v>7</v>
      </c>
      <c r="K108" s="92" t="s">
        <v>267</v>
      </c>
      <c r="L108" s="63"/>
      <c r="M108" s="63"/>
      <c r="N108" s="63"/>
      <c r="O108" s="47">
        <v>41352.77</v>
      </c>
      <c r="P108" s="47">
        <f>P111</f>
        <v>41352.77</v>
      </c>
      <c r="Q108" s="3">
        <f t="shared" si="3"/>
        <v>0</v>
      </c>
    </row>
    <row r="109" spans="1:17" ht="25.5" customHeight="1">
      <c r="A109" t="s">
        <v>7</v>
      </c>
      <c r="B109" t="s">
        <v>7</v>
      </c>
      <c r="C109" s="70" t="s">
        <v>115</v>
      </c>
      <c r="D109" s="63"/>
      <c r="E109" s="63"/>
      <c r="F109" s="1">
        <v>10964.15</v>
      </c>
      <c r="G109" s="24">
        <f>G111+G110</f>
        <v>14464.15</v>
      </c>
      <c r="H109" s="9">
        <f t="shared" si="4"/>
        <v>-3500</v>
      </c>
      <c r="I109" s="58"/>
      <c r="J109" t="s">
        <v>7</v>
      </c>
      <c r="P109" s="47"/>
      <c r="Q109" s="3">
        <f t="shared" si="3"/>
        <v>0</v>
      </c>
    </row>
    <row r="110" spans="1:17" ht="14.25">
      <c r="A110" t="s">
        <v>7</v>
      </c>
      <c r="B110" t="s">
        <v>7</v>
      </c>
      <c r="C110" t="s">
        <v>7</v>
      </c>
      <c r="D110" s="2" t="s">
        <v>116</v>
      </c>
      <c r="E110" s="2" t="s">
        <v>117</v>
      </c>
      <c r="F110" s="3">
        <v>600.24</v>
      </c>
      <c r="G110" s="4">
        <v>4100.24</v>
      </c>
      <c r="H110" s="9">
        <f t="shared" si="4"/>
        <v>-3500</v>
      </c>
      <c r="I110" s="58"/>
      <c r="J110" t="s">
        <v>7</v>
      </c>
      <c r="K110" t="s">
        <v>7</v>
      </c>
      <c r="L110" s="92" t="s">
        <v>268</v>
      </c>
      <c r="M110" s="63"/>
      <c r="N110" s="63"/>
      <c r="O110" s="47">
        <v>41352.77</v>
      </c>
      <c r="P110" s="47">
        <f>P111</f>
        <v>41352.77</v>
      </c>
      <c r="Q110" s="3">
        <f t="shared" si="3"/>
        <v>0</v>
      </c>
    </row>
    <row r="111" spans="1:17" ht="178.5">
      <c r="A111" t="s">
        <v>7</v>
      </c>
      <c r="B111" t="s">
        <v>7</v>
      </c>
      <c r="C111" t="s">
        <v>7</v>
      </c>
      <c r="D111" s="2" t="s">
        <v>118</v>
      </c>
      <c r="E111" s="2" t="s">
        <v>119</v>
      </c>
      <c r="F111" s="3">
        <v>10363.91</v>
      </c>
      <c r="G111" s="4">
        <v>10363.91</v>
      </c>
      <c r="H111" s="11">
        <f t="shared" si="4"/>
        <v>0</v>
      </c>
      <c r="I111" s="58"/>
      <c r="J111" t="s">
        <v>7</v>
      </c>
      <c r="K111" t="s">
        <v>7</v>
      </c>
      <c r="L111" t="s">
        <v>7</v>
      </c>
      <c r="M111" s="2" t="s">
        <v>269</v>
      </c>
      <c r="N111" s="2" t="s">
        <v>270</v>
      </c>
      <c r="O111" s="3">
        <v>41352.77</v>
      </c>
      <c r="P111" s="3">
        <v>41352.77</v>
      </c>
      <c r="Q111" s="3">
        <f t="shared" si="3"/>
        <v>0</v>
      </c>
    </row>
    <row r="112" spans="1:17" ht="14.25">
      <c r="A112" t="s">
        <v>7</v>
      </c>
      <c r="G112" s="5"/>
      <c r="H112" s="11">
        <f t="shared" si="4"/>
        <v>0</v>
      </c>
      <c r="I112" s="58"/>
      <c r="J112" t="s">
        <v>7</v>
      </c>
      <c r="Q112" s="49">
        <f t="shared" si="3"/>
        <v>0</v>
      </c>
    </row>
    <row r="113" spans="1:17" ht="25.5" customHeight="1">
      <c r="A113" t="s">
        <v>7</v>
      </c>
      <c r="B113" s="70" t="s">
        <v>120</v>
      </c>
      <c r="C113" s="63"/>
      <c r="D113" s="63"/>
      <c r="E113" s="63"/>
      <c r="F113" s="1">
        <v>2116.65</v>
      </c>
      <c r="G113" s="10">
        <f>G115+G119+G122+G125</f>
        <v>2116.6499999999996</v>
      </c>
      <c r="H113" s="11">
        <f t="shared" si="4"/>
        <v>0</v>
      </c>
      <c r="I113" s="58"/>
      <c r="J113" s="97" t="s">
        <v>271</v>
      </c>
      <c r="K113" s="72"/>
      <c r="L113" s="72"/>
      <c r="M113" s="72"/>
      <c r="N113" s="72"/>
      <c r="O113" s="55">
        <v>79255.46</v>
      </c>
      <c r="P113" s="55">
        <f>P115+P131</f>
        <v>82755.46</v>
      </c>
      <c r="Q113" s="56">
        <f>O113-P113</f>
        <v>-3500</v>
      </c>
    </row>
    <row r="114" spans="1:17" ht="14.25">
      <c r="A114" t="s">
        <v>7</v>
      </c>
      <c r="G114" s="5"/>
      <c r="H114" s="11">
        <f t="shared" si="4"/>
        <v>0</v>
      </c>
      <c r="I114" s="58"/>
      <c r="J114" t="s">
        <v>7</v>
      </c>
      <c r="Q114" s="46">
        <f t="shared" si="3"/>
        <v>0</v>
      </c>
    </row>
    <row r="115" spans="1:17" ht="25.5" customHeight="1">
      <c r="A115" t="s">
        <v>7</v>
      </c>
      <c r="B115" t="s">
        <v>7</v>
      </c>
      <c r="C115" s="70" t="s">
        <v>121</v>
      </c>
      <c r="D115" s="63"/>
      <c r="E115" s="63"/>
      <c r="F115" s="1">
        <v>102.86</v>
      </c>
      <c r="G115" s="10"/>
      <c r="H115" s="9">
        <f t="shared" si="4"/>
        <v>102.86</v>
      </c>
      <c r="I115" s="58"/>
      <c r="J115" t="s">
        <v>7</v>
      </c>
      <c r="K115" s="92" t="s">
        <v>272</v>
      </c>
      <c r="L115" s="63"/>
      <c r="M115" s="63"/>
      <c r="N115" s="63"/>
      <c r="O115" s="47">
        <v>65752.71</v>
      </c>
      <c r="P115" s="47">
        <f>P117+P120+P125+P128</f>
        <v>69252.71</v>
      </c>
      <c r="Q115" s="52">
        <f t="shared" si="3"/>
        <v>-3500</v>
      </c>
    </row>
    <row r="116" spans="1:17" ht="25.5">
      <c r="A116" t="s">
        <v>7</v>
      </c>
      <c r="B116" t="s">
        <v>7</v>
      </c>
      <c r="C116" t="s">
        <v>7</v>
      </c>
      <c r="D116" s="2" t="s">
        <v>122</v>
      </c>
      <c r="E116" s="2" t="s">
        <v>123</v>
      </c>
      <c r="F116" s="3">
        <v>51.43</v>
      </c>
      <c r="G116" s="4"/>
      <c r="H116" s="11">
        <f t="shared" si="4"/>
        <v>51.43</v>
      </c>
      <c r="I116" s="58"/>
      <c r="J116" t="s">
        <v>7</v>
      </c>
      <c r="Q116" s="3">
        <f t="shared" si="3"/>
        <v>0</v>
      </c>
    </row>
    <row r="117" spans="1:17" ht="25.5">
      <c r="A117" t="s">
        <v>7</v>
      </c>
      <c r="B117" t="s">
        <v>7</v>
      </c>
      <c r="C117" t="s">
        <v>7</v>
      </c>
      <c r="D117" s="2" t="s">
        <v>124</v>
      </c>
      <c r="E117" s="2" t="s">
        <v>125</v>
      </c>
      <c r="F117" s="3">
        <v>51.43</v>
      </c>
      <c r="G117" s="4"/>
      <c r="H117" s="11">
        <f t="shared" si="4"/>
        <v>51.43</v>
      </c>
      <c r="I117" s="58"/>
      <c r="J117" t="s">
        <v>7</v>
      </c>
      <c r="K117" t="s">
        <v>7</v>
      </c>
      <c r="L117" s="92" t="s">
        <v>273</v>
      </c>
      <c r="M117" s="63"/>
      <c r="N117" s="63"/>
      <c r="O117" s="47">
        <v>24824.61</v>
      </c>
      <c r="P117" s="47">
        <f>P118</f>
        <v>24824.61</v>
      </c>
      <c r="Q117" s="3">
        <f t="shared" si="3"/>
        <v>0</v>
      </c>
    </row>
    <row r="118" spans="1:17" ht="102">
      <c r="A118" t="s">
        <v>7</v>
      </c>
      <c r="G118" s="5"/>
      <c r="H118" s="11">
        <f t="shared" si="4"/>
        <v>0</v>
      </c>
      <c r="I118" s="58"/>
      <c r="J118" t="s">
        <v>7</v>
      </c>
      <c r="K118" t="s">
        <v>7</v>
      </c>
      <c r="L118" t="s">
        <v>7</v>
      </c>
      <c r="M118" s="2" t="s">
        <v>274</v>
      </c>
      <c r="N118" s="2" t="s">
        <v>275</v>
      </c>
      <c r="O118" s="3">
        <v>24824.61</v>
      </c>
      <c r="P118" s="3">
        <v>24824.61</v>
      </c>
      <c r="Q118" s="3">
        <f t="shared" si="3"/>
        <v>0</v>
      </c>
    </row>
    <row r="119" spans="1:17" ht="25.5" customHeight="1">
      <c r="A119" t="s">
        <v>7</v>
      </c>
      <c r="B119" t="s">
        <v>7</v>
      </c>
      <c r="C119" s="70" t="s">
        <v>126</v>
      </c>
      <c r="D119" s="63"/>
      <c r="E119" s="63"/>
      <c r="F119" s="1">
        <v>735</v>
      </c>
      <c r="G119" s="10">
        <f>G120</f>
        <v>735</v>
      </c>
      <c r="H119" s="11">
        <f t="shared" si="4"/>
        <v>0</v>
      </c>
      <c r="I119" s="58"/>
      <c r="J119" t="s">
        <v>7</v>
      </c>
      <c r="Q119" s="3">
        <f t="shared" si="3"/>
        <v>0</v>
      </c>
    </row>
    <row r="120" spans="1:17" ht="25.5">
      <c r="A120" t="s">
        <v>7</v>
      </c>
      <c r="B120" t="s">
        <v>7</v>
      </c>
      <c r="C120" t="s">
        <v>7</v>
      </c>
      <c r="D120" s="2" t="s">
        <v>127</v>
      </c>
      <c r="E120" s="2" t="s">
        <v>128</v>
      </c>
      <c r="F120" s="3">
        <v>735</v>
      </c>
      <c r="G120" s="4">
        <v>735</v>
      </c>
      <c r="H120" s="11">
        <f t="shared" si="4"/>
        <v>0</v>
      </c>
      <c r="I120" s="58"/>
      <c r="J120" t="s">
        <v>7</v>
      </c>
      <c r="K120" t="s">
        <v>7</v>
      </c>
      <c r="L120" s="92" t="s">
        <v>276</v>
      </c>
      <c r="M120" s="63"/>
      <c r="N120" s="63"/>
      <c r="O120" s="47">
        <v>39547.86</v>
      </c>
      <c r="P120" s="47">
        <f>P121+P122+P123</f>
        <v>39547.86</v>
      </c>
      <c r="Q120" s="3">
        <f t="shared" si="3"/>
        <v>0</v>
      </c>
    </row>
    <row r="121" spans="1:17" ht="140.25">
      <c r="A121" t="s">
        <v>7</v>
      </c>
      <c r="G121" s="5"/>
      <c r="H121" s="11">
        <f t="shared" si="4"/>
        <v>0</v>
      </c>
      <c r="I121" s="58"/>
      <c r="J121" t="s">
        <v>7</v>
      </c>
      <c r="K121" t="s">
        <v>7</v>
      </c>
      <c r="L121" t="s">
        <v>7</v>
      </c>
      <c r="M121" s="2" t="s">
        <v>277</v>
      </c>
      <c r="N121" s="2" t="s">
        <v>278</v>
      </c>
      <c r="O121" s="3">
        <v>26632.89</v>
      </c>
      <c r="P121" s="3">
        <v>26632.89</v>
      </c>
      <c r="Q121" s="3">
        <f t="shared" si="3"/>
        <v>0</v>
      </c>
    </row>
    <row r="122" spans="1:17" ht="25.5" customHeight="1">
      <c r="A122" t="s">
        <v>7</v>
      </c>
      <c r="B122" t="s">
        <v>7</v>
      </c>
      <c r="C122" s="70" t="s">
        <v>129</v>
      </c>
      <c r="D122" s="63"/>
      <c r="E122" s="63"/>
      <c r="F122" s="1">
        <v>3.03</v>
      </c>
      <c r="G122" s="10">
        <f>G123</f>
        <v>3.03</v>
      </c>
      <c r="H122" s="11">
        <f t="shared" si="4"/>
        <v>0</v>
      </c>
      <c r="I122" s="58"/>
      <c r="J122" t="s">
        <v>7</v>
      </c>
      <c r="K122" t="s">
        <v>7</v>
      </c>
      <c r="L122" t="s">
        <v>7</v>
      </c>
      <c r="M122" s="2" t="s">
        <v>279</v>
      </c>
      <c r="N122" s="2" t="s">
        <v>280</v>
      </c>
      <c r="O122" s="3">
        <v>12694.41</v>
      </c>
      <c r="P122" s="3">
        <v>12694.41</v>
      </c>
      <c r="Q122" s="3">
        <f t="shared" si="3"/>
        <v>0</v>
      </c>
    </row>
    <row r="123" spans="1:17" ht="114.75">
      <c r="A123" t="s">
        <v>7</v>
      </c>
      <c r="B123" t="s">
        <v>7</v>
      </c>
      <c r="C123" t="s">
        <v>7</v>
      </c>
      <c r="D123" s="2" t="s">
        <v>130</v>
      </c>
      <c r="E123" s="2" t="s">
        <v>131</v>
      </c>
      <c r="F123" s="3">
        <v>3.03</v>
      </c>
      <c r="G123" s="4">
        <v>3.03</v>
      </c>
      <c r="H123" s="11">
        <f t="shared" si="4"/>
        <v>0</v>
      </c>
      <c r="I123" s="58"/>
      <c r="J123" t="s">
        <v>7</v>
      </c>
      <c r="K123" t="s">
        <v>7</v>
      </c>
      <c r="L123" t="s">
        <v>7</v>
      </c>
      <c r="M123" s="2" t="s">
        <v>281</v>
      </c>
      <c r="N123" s="2" t="s">
        <v>282</v>
      </c>
      <c r="O123" s="3">
        <v>220.56</v>
      </c>
      <c r="P123" s="3">
        <v>220.56</v>
      </c>
      <c r="Q123" s="3">
        <f t="shared" si="3"/>
        <v>0</v>
      </c>
    </row>
    <row r="124" spans="1:17" ht="14.25">
      <c r="A124" t="s">
        <v>7</v>
      </c>
      <c r="G124" s="5"/>
      <c r="H124" s="11">
        <f t="shared" si="4"/>
        <v>0</v>
      </c>
      <c r="I124" s="58"/>
      <c r="J124" t="s">
        <v>7</v>
      </c>
      <c r="Q124" s="3">
        <f t="shared" si="3"/>
        <v>0</v>
      </c>
    </row>
    <row r="125" spans="1:17" ht="25.5" customHeight="1">
      <c r="A125" t="s">
        <v>7</v>
      </c>
      <c r="B125" t="s">
        <v>7</v>
      </c>
      <c r="C125" s="70" t="s">
        <v>132</v>
      </c>
      <c r="D125" s="63"/>
      <c r="E125" s="63"/>
      <c r="F125" s="1">
        <v>1275.76</v>
      </c>
      <c r="G125" s="10">
        <f>G126</f>
        <v>1378.62</v>
      </c>
      <c r="H125" s="11">
        <f t="shared" si="4"/>
        <v>-102.8599999999999</v>
      </c>
      <c r="I125" s="58"/>
      <c r="J125" t="s">
        <v>7</v>
      </c>
      <c r="K125" t="s">
        <v>7</v>
      </c>
      <c r="L125" s="92" t="s">
        <v>283</v>
      </c>
      <c r="M125" s="63"/>
      <c r="N125" s="63"/>
      <c r="O125" s="47">
        <v>780</v>
      </c>
      <c r="P125" s="47">
        <f>P126</f>
        <v>780</v>
      </c>
      <c r="Q125" s="3">
        <f t="shared" si="3"/>
        <v>0</v>
      </c>
    </row>
    <row r="126" spans="1:17" ht="114.75">
      <c r="A126" t="s">
        <v>7</v>
      </c>
      <c r="B126" t="s">
        <v>7</v>
      </c>
      <c r="C126" t="s">
        <v>7</v>
      </c>
      <c r="D126" s="2" t="s">
        <v>133</v>
      </c>
      <c r="E126" s="2" t="s">
        <v>134</v>
      </c>
      <c r="F126" s="3">
        <v>1275.76</v>
      </c>
      <c r="G126" s="4">
        <v>1378.62</v>
      </c>
      <c r="H126" s="9">
        <f t="shared" si="4"/>
        <v>-102.8599999999999</v>
      </c>
      <c r="I126" s="58"/>
      <c r="J126" t="s">
        <v>7</v>
      </c>
      <c r="K126" t="s">
        <v>7</v>
      </c>
      <c r="L126" t="s">
        <v>7</v>
      </c>
      <c r="M126" s="2" t="s">
        <v>284</v>
      </c>
      <c r="N126" s="2" t="s">
        <v>285</v>
      </c>
      <c r="O126" s="3">
        <v>780</v>
      </c>
      <c r="P126" s="3">
        <v>780</v>
      </c>
      <c r="Q126" s="3">
        <f t="shared" si="3"/>
        <v>0</v>
      </c>
    </row>
    <row r="127" spans="1:17" ht="14.25">
      <c r="A127" t="s">
        <v>7</v>
      </c>
      <c r="G127" s="5"/>
      <c r="H127" s="11">
        <f t="shared" si="4"/>
        <v>0</v>
      </c>
      <c r="I127" s="58"/>
      <c r="J127" t="s">
        <v>7</v>
      </c>
      <c r="Q127" s="3">
        <f t="shared" si="3"/>
        <v>0</v>
      </c>
    </row>
    <row r="128" spans="1:17" ht="25.5" customHeight="1">
      <c r="A128" s="70" t="s">
        <v>135</v>
      </c>
      <c r="B128" s="63"/>
      <c r="C128" s="63"/>
      <c r="D128" s="63"/>
      <c r="E128" s="63"/>
      <c r="F128" s="1">
        <v>3415.55</v>
      </c>
      <c r="G128" s="10"/>
      <c r="H128" s="11">
        <f t="shared" si="4"/>
        <v>3415.55</v>
      </c>
      <c r="I128" s="58"/>
      <c r="J128" t="s">
        <v>7</v>
      </c>
      <c r="K128" t="s">
        <v>7</v>
      </c>
      <c r="L128" s="92" t="s">
        <v>286</v>
      </c>
      <c r="M128" s="63"/>
      <c r="N128" s="63"/>
      <c r="O128" s="47">
        <v>600.24</v>
      </c>
      <c r="P128" s="47">
        <f>P129</f>
        <v>4100.24</v>
      </c>
      <c r="Q128" s="52">
        <f t="shared" si="3"/>
        <v>-3500</v>
      </c>
    </row>
    <row r="129" spans="1:17" ht="51">
      <c r="A129" t="s">
        <v>7</v>
      </c>
      <c r="B129" s="2" t="s">
        <v>136</v>
      </c>
      <c r="C129" s="79" t="s">
        <v>137</v>
      </c>
      <c r="D129" s="79" t="s">
        <v>7</v>
      </c>
      <c r="E129" s="79" t="s">
        <v>7</v>
      </c>
      <c r="F129" s="3">
        <v>3415.55</v>
      </c>
      <c r="G129" s="4"/>
      <c r="H129" s="11">
        <f t="shared" si="4"/>
        <v>3415.55</v>
      </c>
      <c r="I129" s="58"/>
      <c r="J129" t="s">
        <v>7</v>
      </c>
      <c r="K129" t="s">
        <v>7</v>
      </c>
      <c r="L129" t="s">
        <v>7</v>
      </c>
      <c r="M129" s="2" t="s">
        <v>287</v>
      </c>
      <c r="N129" s="2" t="s">
        <v>288</v>
      </c>
      <c r="O129" s="3">
        <v>600.24</v>
      </c>
      <c r="P129" s="3">
        <v>4100.24</v>
      </c>
      <c r="Q129" s="52">
        <f t="shared" si="3"/>
        <v>-3500</v>
      </c>
    </row>
    <row r="130" spans="1:17" ht="12.75">
      <c r="A130" t="s">
        <v>7</v>
      </c>
      <c r="I130" s="58"/>
      <c r="J130" t="s">
        <v>7</v>
      </c>
      <c r="Q130" s="3"/>
    </row>
    <row r="131" spans="1:17" ht="25.5" customHeight="1">
      <c r="A131" s="80" t="s">
        <v>138</v>
      </c>
      <c r="B131" s="81"/>
      <c r="C131" s="81"/>
      <c r="D131" s="81"/>
      <c r="E131" s="81"/>
      <c r="F131" s="33">
        <v>607764.33</v>
      </c>
      <c r="G131" s="33">
        <f>G13+G32+G44+G80+G94</f>
        <v>607764.33</v>
      </c>
      <c r="H131" s="1"/>
      <c r="I131" s="58"/>
      <c r="J131" t="s">
        <v>7</v>
      </c>
      <c r="K131" s="92" t="s">
        <v>289</v>
      </c>
      <c r="L131" s="63"/>
      <c r="M131" s="63"/>
      <c r="N131" s="63"/>
      <c r="O131" s="47">
        <v>13502.75</v>
      </c>
      <c r="P131" s="47">
        <f>P133+P136+P139+P142</f>
        <v>13502.75</v>
      </c>
      <c r="Q131" s="3">
        <f t="shared" si="3"/>
        <v>0</v>
      </c>
    </row>
    <row r="132" spans="9:17" ht="12.75">
      <c r="I132" s="58"/>
      <c r="J132" t="s">
        <v>7</v>
      </c>
      <c r="Q132" s="3">
        <f t="shared" si="3"/>
        <v>0</v>
      </c>
    </row>
    <row r="133" spans="9:17" ht="12.75">
      <c r="I133" s="58"/>
      <c r="J133" t="s">
        <v>7</v>
      </c>
      <c r="K133" t="s">
        <v>7</v>
      </c>
      <c r="L133" s="92" t="s">
        <v>290</v>
      </c>
      <c r="M133" s="63"/>
      <c r="N133" s="63"/>
      <c r="O133" s="47">
        <v>9903.43</v>
      </c>
      <c r="P133" s="47">
        <f>P134</f>
        <v>9903.43</v>
      </c>
      <c r="Q133" s="3">
        <f t="shared" si="3"/>
        <v>0</v>
      </c>
    </row>
    <row r="134" spans="4:17" ht="114.75">
      <c r="D134" s="62"/>
      <c r="E134" s="61"/>
      <c r="F134" s="61"/>
      <c r="I134" s="58"/>
      <c r="J134" t="s">
        <v>7</v>
      </c>
      <c r="K134" t="s">
        <v>7</v>
      </c>
      <c r="L134" t="s">
        <v>7</v>
      </c>
      <c r="M134" s="2" t="s">
        <v>291</v>
      </c>
      <c r="N134" s="2" t="s">
        <v>292</v>
      </c>
      <c r="O134" s="3">
        <v>9903.43</v>
      </c>
      <c r="P134" s="3">
        <v>9903.43</v>
      </c>
      <c r="Q134" s="3">
        <f t="shared" si="3"/>
        <v>0</v>
      </c>
    </row>
    <row r="135" spans="4:17" ht="18.75">
      <c r="D135" s="62"/>
      <c r="E135" s="100"/>
      <c r="F135" s="61"/>
      <c r="I135" s="58"/>
      <c r="J135" t="s">
        <v>7</v>
      </c>
      <c r="Q135" s="3">
        <f t="shared" si="3"/>
        <v>0</v>
      </c>
    </row>
    <row r="136" spans="5:17" ht="12.75">
      <c r="E136" s="7"/>
      <c r="F136" s="62"/>
      <c r="I136" s="58"/>
      <c r="J136" t="s">
        <v>7</v>
      </c>
      <c r="K136" t="s">
        <v>7</v>
      </c>
      <c r="L136" s="92" t="s">
        <v>293</v>
      </c>
      <c r="M136" s="63"/>
      <c r="N136" s="63"/>
      <c r="O136" s="47">
        <v>980</v>
      </c>
      <c r="P136" s="47">
        <f>P137</f>
        <v>980</v>
      </c>
      <c r="Q136" s="3">
        <f t="shared" si="3"/>
        <v>0</v>
      </c>
    </row>
    <row r="137" spans="9:17" ht="89.25">
      <c r="I137" s="58"/>
      <c r="J137" t="s">
        <v>7</v>
      </c>
      <c r="K137" t="s">
        <v>7</v>
      </c>
      <c r="L137" t="s">
        <v>7</v>
      </c>
      <c r="M137" s="2" t="s">
        <v>294</v>
      </c>
      <c r="N137" s="2" t="s">
        <v>295</v>
      </c>
      <c r="O137" s="3">
        <v>980</v>
      </c>
      <c r="P137" s="3">
        <v>980</v>
      </c>
      <c r="Q137" s="3">
        <f t="shared" si="3"/>
        <v>0</v>
      </c>
    </row>
    <row r="138" spans="9:17" ht="12.75">
      <c r="I138" s="58"/>
      <c r="J138" t="s">
        <v>7</v>
      </c>
      <c r="Q138" s="3">
        <f t="shared" si="3"/>
        <v>0</v>
      </c>
    </row>
    <row r="139" spans="9:17" ht="12.75">
      <c r="I139" s="58"/>
      <c r="J139" t="s">
        <v>7</v>
      </c>
      <c r="K139" t="s">
        <v>7</v>
      </c>
      <c r="L139" s="92" t="s">
        <v>296</v>
      </c>
      <c r="M139" s="63"/>
      <c r="N139" s="63"/>
      <c r="O139" s="47">
        <v>12.12</v>
      </c>
      <c r="P139" s="47">
        <f>P140</f>
        <v>12.12</v>
      </c>
      <c r="Q139" s="3">
        <f t="shared" si="3"/>
        <v>0</v>
      </c>
    </row>
    <row r="140" spans="9:17" ht="114.75">
      <c r="I140" s="58"/>
      <c r="J140" t="s">
        <v>7</v>
      </c>
      <c r="K140" t="s">
        <v>7</v>
      </c>
      <c r="L140" t="s">
        <v>7</v>
      </c>
      <c r="M140" s="2" t="s">
        <v>297</v>
      </c>
      <c r="N140" s="2" t="s">
        <v>298</v>
      </c>
      <c r="O140" s="3">
        <v>12.12</v>
      </c>
      <c r="P140" s="3">
        <v>12.12</v>
      </c>
      <c r="Q140" s="3">
        <f t="shared" si="3"/>
        <v>0</v>
      </c>
    </row>
    <row r="141" spans="9:17" ht="12.75">
      <c r="I141" s="58"/>
      <c r="J141" t="s">
        <v>7</v>
      </c>
      <c r="Q141" s="3">
        <f t="shared" si="3"/>
        <v>0</v>
      </c>
    </row>
    <row r="142" spans="9:17" ht="12.75">
      <c r="I142" s="58"/>
      <c r="J142" t="s">
        <v>7</v>
      </c>
      <c r="K142" t="s">
        <v>7</v>
      </c>
      <c r="L142" s="92" t="s">
        <v>299</v>
      </c>
      <c r="M142" s="63"/>
      <c r="N142" s="63"/>
      <c r="O142" s="47">
        <v>2607.2</v>
      </c>
      <c r="P142" s="47">
        <f>P143</f>
        <v>2607.2</v>
      </c>
      <c r="Q142" s="3">
        <f t="shared" si="3"/>
        <v>0</v>
      </c>
    </row>
    <row r="143" spans="9:17" ht="63.75">
      <c r="I143" s="58"/>
      <c r="J143" t="s">
        <v>7</v>
      </c>
      <c r="K143" t="s">
        <v>7</v>
      </c>
      <c r="L143" t="s">
        <v>7</v>
      </c>
      <c r="M143" s="2" t="s">
        <v>300</v>
      </c>
      <c r="N143" s="2" t="s">
        <v>301</v>
      </c>
      <c r="O143" s="3">
        <v>2607.2</v>
      </c>
      <c r="P143" s="3">
        <v>2607.2</v>
      </c>
      <c r="Q143" s="3">
        <f t="shared" si="3"/>
        <v>0</v>
      </c>
    </row>
    <row r="144" spans="9:17" ht="12.75">
      <c r="I144" s="58"/>
      <c r="J144" t="s">
        <v>7</v>
      </c>
      <c r="Q144" s="3">
        <f t="shared" si="3"/>
        <v>0</v>
      </c>
    </row>
    <row r="145" spans="9:17" ht="12.75">
      <c r="I145" s="58"/>
      <c r="J145" s="92" t="s">
        <v>302</v>
      </c>
      <c r="K145" s="63"/>
      <c r="L145" s="63"/>
      <c r="M145" s="63"/>
      <c r="N145" s="63"/>
      <c r="O145" s="47">
        <v>0</v>
      </c>
      <c r="P145" s="47"/>
      <c r="Q145" s="3">
        <f t="shared" si="3"/>
        <v>0</v>
      </c>
    </row>
    <row r="146" spans="9:17" ht="25.5">
      <c r="I146" s="58"/>
      <c r="J146" t="s">
        <v>7</v>
      </c>
      <c r="K146" s="2" t="s">
        <v>136</v>
      </c>
      <c r="L146" s="79" t="s">
        <v>303</v>
      </c>
      <c r="M146" s="79" t="s">
        <v>7</v>
      </c>
      <c r="N146" s="79" t="s">
        <v>7</v>
      </c>
      <c r="O146" s="3">
        <v>0</v>
      </c>
      <c r="P146" s="3"/>
      <c r="Q146" s="3">
        <f t="shared" si="3"/>
        <v>0</v>
      </c>
    </row>
    <row r="147" spans="9:10" ht="12.75">
      <c r="I147" s="58"/>
      <c r="J147" t="s">
        <v>7</v>
      </c>
    </row>
    <row r="148" spans="9:17" ht="12.75">
      <c r="I148" s="58"/>
      <c r="J148" s="98" t="s">
        <v>304</v>
      </c>
      <c r="K148" s="99"/>
      <c r="L148" s="99"/>
      <c r="M148" s="99"/>
      <c r="N148" s="99"/>
      <c r="O148" s="57">
        <v>663064.85</v>
      </c>
      <c r="P148" s="57">
        <f>P13+P90+P106+P113</f>
        <v>663064.8499999999</v>
      </c>
      <c r="Q148" s="57"/>
    </row>
  </sheetData>
  <sheetProtection/>
  <mergeCells count="99">
    <mergeCell ref="L139:N139"/>
    <mergeCell ref="L142:N142"/>
    <mergeCell ref="J145:N145"/>
    <mergeCell ref="L146:N146"/>
    <mergeCell ref="J148:N148"/>
    <mergeCell ref="L120:N120"/>
    <mergeCell ref="L125:N125"/>
    <mergeCell ref="L128:N128"/>
    <mergeCell ref="K131:N131"/>
    <mergeCell ref="L133:N133"/>
    <mergeCell ref="L136:N136"/>
    <mergeCell ref="J106:N106"/>
    <mergeCell ref="K108:N108"/>
    <mergeCell ref="L110:N110"/>
    <mergeCell ref="J113:N113"/>
    <mergeCell ref="K115:N115"/>
    <mergeCell ref="L117:N117"/>
    <mergeCell ref="J90:N90"/>
    <mergeCell ref="K92:N92"/>
    <mergeCell ref="L94:N94"/>
    <mergeCell ref="L98:N98"/>
    <mergeCell ref="K101:N101"/>
    <mergeCell ref="L103:N103"/>
    <mergeCell ref="L72:N72"/>
    <mergeCell ref="K75:N75"/>
    <mergeCell ref="L77:N77"/>
    <mergeCell ref="K80:N80"/>
    <mergeCell ref="L82:N82"/>
    <mergeCell ref="L87:N87"/>
    <mergeCell ref="L29:N29"/>
    <mergeCell ref="K35:N35"/>
    <mergeCell ref="L37:N37"/>
    <mergeCell ref="L47:N47"/>
    <mergeCell ref="K66:N66"/>
    <mergeCell ref="L68:N68"/>
    <mergeCell ref="J13:N13"/>
    <mergeCell ref="K15:N15"/>
    <mergeCell ref="J16:N16"/>
    <mergeCell ref="L17:N17"/>
    <mergeCell ref="L24:N24"/>
    <mergeCell ref="K27:N27"/>
    <mergeCell ref="J7:N7"/>
    <mergeCell ref="J8:N8"/>
    <mergeCell ref="J9:K9"/>
    <mergeCell ref="J11:N11"/>
    <mergeCell ref="J1:N1"/>
    <mergeCell ref="J2:N2"/>
    <mergeCell ref="J3:N3"/>
    <mergeCell ref="J4:N4"/>
    <mergeCell ref="J5:N5"/>
    <mergeCell ref="J6:N6"/>
    <mergeCell ref="C129:E129"/>
    <mergeCell ref="A131:E131"/>
    <mergeCell ref="B113:E113"/>
    <mergeCell ref="C115:E115"/>
    <mergeCell ref="C119:E119"/>
    <mergeCell ref="C122:E122"/>
    <mergeCell ref="C125:E125"/>
    <mergeCell ref="A128:E128"/>
    <mergeCell ref="A94:E94"/>
    <mergeCell ref="B96:E96"/>
    <mergeCell ref="C98:E98"/>
    <mergeCell ref="C101:E101"/>
    <mergeCell ref="C106:E106"/>
    <mergeCell ref="C109:E109"/>
    <mergeCell ref="C77:E77"/>
    <mergeCell ref="A80:E80"/>
    <mergeCell ref="B82:E82"/>
    <mergeCell ref="C84:E84"/>
    <mergeCell ref="B89:E89"/>
    <mergeCell ref="C91:E91"/>
    <mergeCell ref="C48:E48"/>
    <mergeCell ref="C58:E58"/>
    <mergeCell ref="B61:E61"/>
    <mergeCell ref="C63:E63"/>
    <mergeCell ref="B66:E66"/>
    <mergeCell ref="C68:E68"/>
    <mergeCell ref="A32:E32"/>
    <mergeCell ref="B34:E34"/>
    <mergeCell ref="C36:E36"/>
    <mergeCell ref="C41:E41"/>
    <mergeCell ref="A44:E44"/>
    <mergeCell ref="B46:E46"/>
    <mergeCell ref="A13:E13"/>
    <mergeCell ref="B15:E15"/>
    <mergeCell ref="C17:E17"/>
    <mergeCell ref="C24:E24"/>
    <mergeCell ref="B27:E27"/>
    <mergeCell ref="C29:E29"/>
    <mergeCell ref="A7:E7"/>
    <mergeCell ref="A8:E8"/>
    <mergeCell ref="A9:B9"/>
    <mergeCell ref="A11:E11"/>
    <mergeCell ref="A1:E1"/>
    <mergeCell ref="A2:E2"/>
    <mergeCell ref="A3:E3"/>
    <mergeCell ref="A4:E4"/>
    <mergeCell ref="A5:E5"/>
    <mergeCell ref="A6:E6"/>
  </mergeCells>
  <printOptions horizontalCentered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ragioneria1</dc:creator>
  <cp:keywords/>
  <dc:description/>
  <cp:lastModifiedBy>ragioneria1</cp:lastModifiedBy>
  <dcterms:created xsi:type="dcterms:W3CDTF">2021-05-31T11:19:15Z</dcterms:created>
  <dcterms:modified xsi:type="dcterms:W3CDTF">2021-06-28T08:35:49Z</dcterms:modified>
  <cp:category/>
  <cp:version/>
  <cp:contentType/>
  <cp:contentStatus/>
</cp:coreProperties>
</file>